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lvavv-my.sharepoint.com/personal/mart_eskor_polva_ee/Documents/Dokumendid/Eelarved/Eelarve 2022/2.lugemine/volikogule/"/>
    </mc:Choice>
  </mc:AlternateContent>
  <xr:revisionPtr revIDLastSave="10" documentId="8_{F0EAE727-EE20-452D-94CD-955B757C05C4}" xr6:coauthVersionLast="47" xr6:coauthVersionMax="47" xr10:uidLastSave="{89B3E0C6-EF2C-4966-BBF6-F452792B80D6}"/>
  <bookViews>
    <workbookView xWindow="-108" yWindow="-108" windowWidth="23256" windowHeight="12576" xr2:uid="{00000000-000D-0000-FFFF-FFFF00000000}"/>
  </bookViews>
  <sheets>
    <sheet name="Leht1" sheetId="1" r:id="rId1"/>
  </sheets>
  <definedNames>
    <definedName name="_xlnm.Print_Area" localSheetId="0">Leht1!$A$1:$G$178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8" i="1" l="1"/>
  <c r="C148" i="1"/>
  <c r="D145" i="1"/>
  <c r="D142" i="1"/>
  <c r="D139" i="1"/>
  <c r="D136" i="1"/>
  <c r="D133" i="1"/>
  <c r="D130" i="1"/>
  <c r="C126" i="1"/>
  <c r="C113" i="1"/>
  <c r="B113" i="1"/>
  <c r="D110" i="1"/>
  <c r="D107" i="1"/>
  <c r="D104" i="1"/>
  <c r="D101" i="1"/>
  <c r="D98" i="1"/>
  <c r="D95" i="1"/>
  <c r="D92" i="1"/>
  <c r="D89" i="1"/>
  <c r="D86" i="1"/>
  <c r="D83" i="1"/>
  <c r="D80" i="1"/>
  <c r="C76" i="1"/>
  <c r="D148" i="1" l="1"/>
  <c r="D113" i="1"/>
  <c r="C61" i="1" l="1"/>
  <c r="B61" i="1"/>
  <c r="D34" i="1" l="1"/>
  <c r="D49" i="1"/>
  <c r="D45" i="1"/>
  <c r="D41" i="1"/>
  <c r="D38" i="1"/>
  <c r="D61" i="1" l="1"/>
  <c r="C10" i="1"/>
  <c r="C30" i="1" s="1"/>
</calcChain>
</file>

<file path=xl/sharedStrings.xml><?xml version="1.0" encoding="utf-8"?>
<sst xmlns="http://schemas.openxmlformats.org/spreadsheetml/2006/main" count="134" uniqueCount="91">
  <si>
    <t>Investeerimistegevus</t>
  </si>
  <si>
    <t>kokku investeerimistegevuse kulude suurenemine</t>
  </si>
  <si>
    <t xml:space="preserve">toetus </t>
  </si>
  <si>
    <t>KOV</t>
  </si>
  <si>
    <t>summa kokku</t>
  </si>
  <si>
    <t>2022.a eelarve eelnõu 2.lugemise muudatusettepanekud (eurodes)</t>
  </si>
  <si>
    <t>Põhitegevus</t>
  </si>
  <si>
    <t xml:space="preserve">Personalikulu suurendamine </t>
  </si>
  <si>
    <t>volikogu</t>
  </si>
  <si>
    <t>katteallikas: vähendada reservfondi</t>
  </si>
  <si>
    <t>katteallikas: toidutoetus lasteaialastele 0,45 € päeva kohta</t>
  </si>
  <si>
    <t>katteallikas: huvikoolide kohatasu tõstmine 10 €võrra</t>
  </si>
  <si>
    <t xml:space="preserve">katteallikad: reservfond </t>
  </si>
  <si>
    <t>tulumaksu tõus</t>
  </si>
  <si>
    <t>valla asutuste töötajate palgatõus 2% lt 5%le, kes muudest allikatest palgatõusu ei ole saanud</t>
  </si>
  <si>
    <t>Hooldekodude kohamaksu kompenseerimine</t>
  </si>
  <si>
    <t>Himmaste koolimaja katuse remont</t>
  </si>
  <si>
    <t>Rosma lasteaia hoone välisuste vahetus</t>
  </si>
  <si>
    <t>Põlva kiriku katuse remont</t>
  </si>
  <si>
    <t>Tännassilma kaupluse ost küla tegevusteks</t>
  </si>
  <si>
    <t>Linakoja külalistemaja kohviku soojustamine</t>
  </si>
  <si>
    <t>silotorni korrastus</t>
  </si>
  <si>
    <t>Mooste mõisa kiviaia taastamine</t>
  </si>
  <si>
    <t>kokku põhitegevuse kulude suurenemine</t>
  </si>
  <si>
    <t>investeerimitegevuse suurenemise katteallikad: toetus 95475 eurot, laen 160081 eurot</t>
  </si>
  <si>
    <t>vallavanem ja abivallavanemad ning mittekoosseisulised vallavalitsuse liikmed</t>
  </si>
  <si>
    <t xml:space="preserve">lasteaedade töötajad (palgatõus 5%), va õpetajad </t>
  </si>
  <si>
    <t>katteallikas:eakate jõulutoetus</t>
  </si>
  <si>
    <t>1. Vallavalitsus</t>
  </si>
  <si>
    <t>Tööjõukulude suurendamine</t>
  </si>
  <si>
    <t>Majanduskomisjoni otsus: toetada</t>
  </si>
  <si>
    <t xml:space="preserve">Muude toetuste suurendamine </t>
  </si>
  <si>
    <t xml:space="preserve">Sotsiaaltoetuste suurendamine  </t>
  </si>
  <si>
    <t>Uus administratiivhoone</t>
  </si>
  <si>
    <t>Põlva järve puhastamine</t>
  </si>
  <si>
    <t>Põlva turu rekonstrueerimine</t>
  </si>
  <si>
    <t>Tark tänav</t>
  </si>
  <si>
    <t>Kultuuritare (enne Tilsi lastekodumaja ümberehitus)</t>
  </si>
  <si>
    <t>Mängu, spordi- ja õppeväljakud (sh külaplatsidel)</t>
  </si>
  <si>
    <t>Lepatriinu lasteaia hoone välisfassaadi renoveerimine</t>
  </si>
  <si>
    <t>Mooste aida projekteerimine spordisaaliks</t>
  </si>
  <si>
    <t>Kultuurikeskuse katuse projekteerimine</t>
  </si>
  <si>
    <t>Parkide hoolduskavade koostamine</t>
  </si>
  <si>
    <t>Põlva järve ääre ja ranna ala korrastus</t>
  </si>
  <si>
    <t>Majanduskomisjoni 12.jaanuari 2022 koosoleku otsustega</t>
  </si>
  <si>
    <t xml:space="preserve">katteallikas: investeerimistegevuse kulude vähenemine  </t>
  </si>
  <si>
    <t>Sotsiaaltoetuste (kululiik 41) suurenemine</t>
  </si>
  <si>
    <t>Muude toetuste (kululiik 45) suurenemine</t>
  </si>
  <si>
    <t>Peri külakeskus</t>
  </si>
  <si>
    <t>Himmaste raudteeülekäigu ehitus</t>
  </si>
  <si>
    <t>Taevaskoja-Kiidjärve kergliiklustee</t>
  </si>
  <si>
    <t xml:space="preserve"> Põlva linnas 3 jalgrattahoidlat</t>
  </si>
  <si>
    <t>kokku investeerimistegevus</t>
  </si>
  <si>
    <t>huvikoolide töötajad (sh õpetajatele riigi kehtestatud õpetaja tasu, muud töötajad 5%)</t>
  </si>
  <si>
    <t xml:space="preserve">Majanduskomisjoni otsus: toetada </t>
  </si>
  <si>
    <t>Volikogu istungite otseülekannete ning järelevaatamise võimaluse loomine (sh. tehnika soetamine)</t>
  </si>
  <si>
    <t>katteallikas:vallavalitsuse põhitegevuse kulu</t>
  </si>
  <si>
    <t>Vallavalitsuse palgal olevate töötajate palgatõus kuni 5% neile, kellel riiklikult ei ole palgatõusu 2022a. ette nähtud</t>
  </si>
  <si>
    <t>Katteallikas: Tulumaksu enamlaekumine ja realt 4138 Muud sotsiaalabitoetused eakate jõulutoetuse muutmine vajaduspõhiseks</t>
  </si>
  <si>
    <t>Himmaste raudtee ülekäigukoha ehitustööde tehnovõrkude väljaehitamine (elektrivarustus).</t>
  </si>
  <si>
    <t>Ettepaneku katteallikas: 2022a. investeeringud „Teede ja tänavate ümberehitamine“, katteallika objekt peab olema Põlva piirkonnast.</t>
  </si>
  <si>
    <t>matusetoetus</t>
  </si>
  <si>
    <t>toimetuleku maksmise hüvitis</t>
  </si>
  <si>
    <t>koolilõuna</t>
  </si>
  <si>
    <t>koolieelsete lasteasutuste õpetajate tööjõukulu</t>
  </si>
  <si>
    <t>üldhariduskoolidele antav toetus</t>
  </si>
  <si>
    <t>kohalike teede toetus</t>
  </si>
  <si>
    <t>raske ja sügava puudega laste abi toetus</t>
  </si>
  <si>
    <t>rahvastiku toimingute kulude hüvitis</t>
  </si>
  <si>
    <t>huvihariduse ja -tegevuse toetus</t>
  </si>
  <si>
    <t>tasandusfond</t>
  </si>
  <si>
    <t>kokku muutus võrreldes 1.lugemisega</t>
  </si>
  <si>
    <t>põhitegevuse kuludeks</t>
  </si>
  <si>
    <t>investeerimistegevuse kuludeks</t>
  </si>
  <si>
    <t>likviidste varade jaotus:</t>
  </si>
  <si>
    <t>kokku</t>
  </si>
  <si>
    <t>Asendus- ja järelhooldusteenuse toetus</t>
  </si>
  <si>
    <t>Majanduskomisjoni otsus: mitte toetada</t>
  </si>
  <si>
    <t>Ahja mõisa katuse remont</t>
  </si>
  <si>
    <t>personalikulude suurenemine: õpetajad 7,3%, miinimumpalk 12%, volikogu 20%, vallavanem ja abivallavanemad 25%, eelpool nimetamata töötajad 5%</t>
  </si>
  <si>
    <t>punasega toodud summad ei lähe valla eelarvesse</t>
  </si>
  <si>
    <t xml:space="preserve">MTÜ Rosma Haridusselts </t>
  </si>
  <si>
    <t xml:space="preserve">EELK Põlva Maarja kogudus </t>
  </si>
  <si>
    <t>Tiia Johanson</t>
  </si>
  <si>
    <t>SA Mooste Mõis</t>
  </si>
  <si>
    <t>Mooste Mõisa Arendusselts MTÜ</t>
  </si>
  <si>
    <t>2. EKRE fraktsioon</t>
  </si>
  <si>
    <t>3. Eesti 200 fraktsioon</t>
  </si>
  <si>
    <t>4. Kogukonnakomisjon</t>
  </si>
  <si>
    <t>5.Tasandus- ja toetusfondi muutused (valitsuse määruse eelnõu)</t>
  </si>
  <si>
    <t>6. Likviidsete varade muutus võrreldes 1.lugemisega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</si>
</sst>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2"/>
      <name val="Times New Roman"/>
      <family val="1"/>
    </font>
    <font>
      <sz val="11"/>
      <color indexed="8"/>
      <name val="Calibri"/>
      <family val="2"/>
      <charset val="186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  <charset val="186"/>
    </font>
    <font>
      <sz val="11"/>
      <name val="Arial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4" fillId="0" borderId="0"/>
    <xf numFmtId="0" fontId="6" fillId="0" borderId="0"/>
    <xf numFmtId="0" fontId="10" fillId="0" borderId="0"/>
    <xf numFmtId="0" fontId="4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wrapText="1"/>
    </xf>
    <xf numFmtId="0" fontId="1" fillId="0" borderId="0" xfId="0" applyFont="1" applyBorder="1"/>
    <xf numFmtId="0" fontId="1" fillId="0" borderId="0" xfId="0" applyFont="1" applyAlignment="1">
      <alignment horizontal="left" vertical="center"/>
    </xf>
    <xf numFmtId="3" fontId="2" fillId="0" borderId="0" xfId="0" applyNumberFormat="1" applyFont="1" applyBorder="1"/>
    <xf numFmtId="0" fontId="7" fillId="0" borderId="0" xfId="0" applyFont="1"/>
    <xf numFmtId="0" fontId="7" fillId="0" borderId="0" xfId="0" applyFont="1" applyAlignment="1">
      <alignment horizontal="left"/>
    </xf>
    <xf numFmtId="0" fontId="5" fillId="0" borderId="0" xfId="0" applyFont="1" applyBorder="1"/>
    <xf numFmtId="1" fontId="5" fillId="0" borderId="0" xfId="2" applyNumberFormat="1" applyFont="1" applyBorder="1" applyAlignment="1">
      <alignment wrapText="1"/>
    </xf>
    <xf numFmtId="0" fontId="3" fillId="0" borderId="0" xfId="0" applyFont="1" applyBorder="1"/>
    <xf numFmtId="3" fontId="1" fillId="0" borderId="0" xfId="0" applyNumberFormat="1" applyFont="1" applyBorder="1"/>
    <xf numFmtId="3" fontId="8" fillId="0" borderId="0" xfId="0" applyNumberFormat="1" applyFont="1" applyBorder="1"/>
    <xf numFmtId="0" fontId="8" fillId="0" borderId="0" xfId="0" applyFont="1" applyBorder="1"/>
    <xf numFmtId="0" fontId="7" fillId="0" borderId="0" xfId="0" applyFont="1" applyBorder="1"/>
    <xf numFmtId="0" fontId="2" fillId="0" borderId="0" xfId="0" applyFont="1" applyBorder="1"/>
    <xf numFmtId="2" fontId="1" fillId="0" borderId="0" xfId="0" applyNumberFormat="1" applyFont="1" applyBorder="1" applyAlignment="1">
      <alignment horizontal="left"/>
    </xf>
    <xf numFmtId="3" fontId="7" fillId="0" borderId="0" xfId="0" applyNumberFormat="1" applyFont="1" applyBorder="1"/>
    <xf numFmtId="3" fontId="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wrapText="1"/>
    </xf>
    <xf numFmtId="0" fontId="8" fillId="0" borderId="0" xfId="0" applyFont="1" applyAlignment="1">
      <alignment horizontal="left"/>
    </xf>
    <xf numFmtId="3" fontId="9" fillId="0" borderId="0" xfId="0" applyNumberFormat="1" applyFont="1" applyBorder="1"/>
    <xf numFmtId="0" fontId="8" fillId="0" borderId="0" xfId="0" applyFont="1"/>
    <xf numFmtId="3" fontId="1" fillId="0" borderId="0" xfId="0" applyNumberFormat="1" applyFont="1"/>
    <xf numFmtId="3" fontId="7" fillId="0" borderId="0" xfId="0" applyNumberFormat="1" applyFont="1"/>
    <xf numFmtId="3" fontId="1" fillId="0" borderId="0" xfId="0" applyNumberFormat="1" applyFont="1" applyBorder="1" applyAlignment="1">
      <alignment wrapText="1"/>
    </xf>
    <xf numFmtId="1" fontId="5" fillId="0" borderId="0" xfId="2" applyNumberFormat="1" applyFont="1" applyBorder="1"/>
    <xf numFmtId="0" fontId="7" fillId="0" borderId="0" xfId="0" applyFont="1" applyBorder="1" applyAlignment="1">
      <alignment horizontal="left"/>
    </xf>
    <xf numFmtId="3" fontId="5" fillId="0" borderId="0" xfId="4" applyNumberFormat="1" applyFont="1" applyBorder="1"/>
    <xf numFmtId="0" fontId="5" fillId="0" borderId="0" xfId="4" applyFont="1" applyBorder="1"/>
    <xf numFmtId="0" fontId="5" fillId="0" borderId="0" xfId="3" applyFont="1" applyBorder="1"/>
    <xf numFmtId="0" fontId="8" fillId="0" borderId="0" xfId="0" applyFont="1" applyBorder="1" applyAlignment="1">
      <alignment horizontal="left" vertical="center"/>
    </xf>
    <xf numFmtId="0" fontId="11" fillId="0" borderId="0" xfId="0" applyFont="1" applyBorder="1"/>
    <xf numFmtId="0" fontId="7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/>
    <xf numFmtId="0" fontId="2" fillId="0" borderId="0" xfId="0" applyFont="1" applyBorder="1" applyAlignment="1">
      <alignment wrapText="1"/>
    </xf>
  </cellXfs>
  <cellStyles count="5">
    <cellStyle name="Normaallaad" xfId="0" builtinId="0"/>
    <cellStyle name="Normaallaad 3" xfId="1" xr:uid="{4419141C-1E01-457F-9191-0D994A933495}"/>
    <cellStyle name="Normaallaad 3 2" xfId="4" xr:uid="{7FC4BA67-C713-4FB1-A70F-E0D0B4635EA3}"/>
    <cellStyle name="Normaallaad 4" xfId="3" xr:uid="{032191EF-C6CD-4783-A5A6-FC2198EB03EF}"/>
    <cellStyle name="Normaallaad_Investeeringud 2016-2019" xfId="2" xr:uid="{10441513-3449-4DE6-8172-2624E13754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8"/>
  <sheetViews>
    <sheetView tabSelected="1" topLeftCell="A148" zoomScaleNormal="100" workbookViewId="0">
      <selection activeCell="A175" sqref="A175"/>
    </sheetView>
  </sheetViews>
  <sheetFormatPr defaultColWidth="8.88671875" defaultRowHeight="15.6" x14ac:dyDescent="0.3"/>
  <cols>
    <col min="1" max="1" width="53.33203125" style="1" customWidth="1"/>
    <col min="2" max="2" width="10.109375" style="28" customWidth="1"/>
    <col min="3" max="3" width="11.109375" style="18" customWidth="1"/>
    <col min="4" max="4" width="13.5546875" style="1" customWidth="1"/>
    <col min="5" max="5" width="1.88671875" style="1" customWidth="1"/>
    <col min="6" max="10" width="8.88671875" style="1"/>
    <col min="11" max="11" width="10.109375" style="1" customWidth="1"/>
    <col min="12" max="16384" width="8.88671875" style="1"/>
  </cols>
  <sheetData>
    <row r="2" spans="1:4" x14ac:dyDescent="0.3">
      <c r="A2" s="5" t="s">
        <v>5</v>
      </c>
    </row>
    <row r="3" spans="1:4" x14ac:dyDescent="0.3">
      <c r="A3" s="5" t="s">
        <v>44</v>
      </c>
    </row>
    <row r="4" spans="1:4" s="6" customFormat="1" x14ac:dyDescent="0.3">
      <c r="A4" s="12"/>
      <c r="B4" s="29"/>
      <c r="C4" s="19"/>
    </row>
    <row r="5" spans="1:4" s="6" customFormat="1" x14ac:dyDescent="0.3">
      <c r="A5" s="5" t="s">
        <v>28</v>
      </c>
      <c r="B5" s="29"/>
      <c r="C5" s="19"/>
    </row>
    <row r="6" spans="1:4" s="6" customFormat="1" x14ac:dyDescent="0.3">
      <c r="A6" s="12" t="s">
        <v>6</v>
      </c>
      <c r="B6" s="29"/>
      <c r="C6" s="19"/>
    </row>
    <row r="7" spans="1:4" s="6" customFormat="1" x14ac:dyDescent="0.3">
      <c r="A7" s="12" t="s">
        <v>7</v>
      </c>
      <c r="B7" s="29"/>
      <c r="C7" s="19"/>
    </row>
    <row r="8" spans="1:4" s="6" customFormat="1" x14ac:dyDescent="0.3">
      <c r="A8" s="6" t="s">
        <v>8</v>
      </c>
      <c r="B8" s="29"/>
      <c r="C8" s="19">
        <v>25600</v>
      </c>
    </row>
    <row r="9" spans="1:4" s="6" customFormat="1" ht="31.2" x14ac:dyDescent="0.3">
      <c r="A9" s="24" t="s">
        <v>25</v>
      </c>
      <c r="B9" s="29"/>
      <c r="C9" s="19">
        <v>65200</v>
      </c>
    </row>
    <row r="10" spans="1:4" s="6" customFormat="1" x14ac:dyDescent="0.3">
      <c r="A10" s="6" t="s">
        <v>9</v>
      </c>
      <c r="B10" s="28"/>
      <c r="C10" s="18">
        <f>SUM(C8:C9)</f>
        <v>90800</v>
      </c>
      <c r="D10" s="1"/>
    </row>
    <row r="11" spans="1:4" s="6" customFormat="1" x14ac:dyDescent="0.3">
      <c r="A11" s="7" t="s">
        <v>30</v>
      </c>
      <c r="B11" s="28"/>
      <c r="C11" s="18"/>
      <c r="D11" s="1"/>
    </row>
    <row r="12" spans="1:4" s="6" customFormat="1" x14ac:dyDescent="0.3">
      <c r="A12" s="7"/>
      <c r="B12" s="28"/>
      <c r="C12" s="18"/>
      <c r="D12" s="1"/>
    </row>
    <row r="13" spans="1:4" s="6" customFormat="1" x14ac:dyDescent="0.3">
      <c r="A13" s="7" t="s">
        <v>26</v>
      </c>
      <c r="B13" s="28"/>
      <c r="C13" s="18">
        <v>34000</v>
      </c>
      <c r="D13" s="1"/>
    </row>
    <row r="14" spans="1:4" s="6" customFormat="1" x14ac:dyDescent="0.3">
      <c r="A14" s="6" t="s">
        <v>10</v>
      </c>
      <c r="B14" s="28"/>
      <c r="C14" s="18">
        <v>34000</v>
      </c>
      <c r="D14" s="1"/>
    </row>
    <row r="15" spans="1:4" s="6" customFormat="1" x14ac:dyDescent="0.3">
      <c r="A15" s="7" t="s">
        <v>30</v>
      </c>
      <c r="B15" s="28"/>
      <c r="C15" s="18"/>
      <c r="D15" s="1"/>
    </row>
    <row r="16" spans="1:4" s="6" customFormat="1" x14ac:dyDescent="0.3">
      <c r="A16" s="7"/>
      <c r="B16" s="28"/>
      <c r="C16" s="18"/>
      <c r="D16" s="1"/>
    </row>
    <row r="17" spans="1:16" s="6" customFormat="1" ht="31.2" x14ac:dyDescent="0.3">
      <c r="A17" s="38" t="s">
        <v>53</v>
      </c>
      <c r="B17" s="28"/>
      <c r="C17" s="18">
        <v>42400</v>
      </c>
      <c r="D17" s="1"/>
    </row>
    <row r="18" spans="1:16" s="6" customFormat="1" x14ac:dyDescent="0.3">
      <c r="A18" s="6" t="s">
        <v>11</v>
      </c>
      <c r="B18" s="28"/>
      <c r="C18" s="18">
        <v>42400</v>
      </c>
      <c r="D18" s="1"/>
    </row>
    <row r="19" spans="1:16" s="6" customFormat="1" x14ac:dyDescent="0.3">
      <c r="A19" s="7" t="s">
        <v>30</v>
      </c>
      <c r="B19" s="28"/>
      <c r="C19" s="18"/>
      <c r="D19" s="1"/>
    </row>
    <row r="20" spans="1:16" s="6" customFormat="1" x14ac:dyDescent="0.3">
      <c r="A20" s="17"/>
      <c r="B20" s="29"/>
      <c r="C20" s="19"/>
    </row>
    <row r="21" spans="1:16" s="6" customFormat="1" ht="31.2" x14ac:dyDescent="0.3">
      <c r="A21" s="24" t="s">
        <v>14</v>
      </c>
      <c r="B21" s="29"/>
      <c r="C21" s="19">
        <v>129200</v>
      </c>
    </row>
    <row r="22" spans="1:16" s="6" customFormat="1" x14ac:dyDescent="0.3">
      <c r="A22" s="6" t="s">
        <v>12</v>
      </c>
      <c r="B22" s="29"/>
      <c r="C22" s="19">
        <v>9200</v>
      </c>
    </row>
    <row r="23" spans="1:16" s="6" customFormat="1" x14ac:dyDescent="0.3">
      <c r="A23" s="6" t="s">
        <v>13</v>
      </c>
      <c r="B23" s="29"/>
      <c r="C23" s="19">
        <v>120000</v>
      </c>
    </row>
    <row r="24" spans="1:16" s="6" customFormat="1" x14ac:dyDescent="0.3">
      <c r="A24" s="7" t="s">
        <v>30</v>
      </c>
      <c r="B24" s="29"/>
      <c r="C24" s="19"/>
    </row>
    <row r="25" spans="1:16" s="6" customFormat="1" x14ac:dyDescent="0.3">
      <c r="A25" s="7"/>
      <c r="B25" s="29"/>
      <c r="C25" s="19"/>
    </row>
    <row r="26" spans="1:16" s="6" customFormat="1" x14ac:dyDescent="0.3">
      <c r="A26" s="25" t="s">
        <v>15</v>
      </c>
      <c r="B26" s="29"/>
      <c r="C26" s="19">
        <v>77000</v>
      </c>
    </row>
    <row r="27" spans="1:16" s="6" customFormat="1" x14ac:dyDescent="0.3">
      <c r="A27" s="6" t="s">
        <v>27</v>
      </c>
      <c r="B27" s="29"/>
      <c r="C27" s="19">
        <v>77000</v>
      </c>
    </row>
    <row r="28" spans="1:16" s="6" customFormat="1" x14ac:dyDescent="0.3">
      <c r="A28" s="7" t="s">
        <v>30</v>
      </c>
      <c r="B28" s="29"/>
      <c r="C28" s="19"/>
    </row>
    <row r="29" spans="1:16" s="6" customFormat="1" x14ac:dyDescent="0.3">
      <c r="A29" s="7"/>
      <c r="B29" s="29"/>
      <c r="C29" s="19"/>
    </row>
    <row r="30" spans="1:16" s="6" customFormat="1" x14ac:dyDescent="0.3">
      <c r="A30" s="15" t="s">
        <v>23</v>
      </c>
      <c r="B30" s="17"/>
      <c r="C30" s="20">
        <f>C10+C14+C18+C21+C27</f>
        <v>373400</v>
      </c>
      <c r="D30" s="14"/>
      <c r="E30" s="17"/>
      <c r="F30" s="17"/>
      <c r="G30" s="17"/>
      <c r="H30" s="14"/>
      <c r="I30" s="14"/>
      <c r="J30" s="14"/>
      <c r="K30" s="14"/>
      <c r="L30" s="14"/>
      <c r="M30" s="14"/>
      <c r="N30" s="14"/>
      <c r="O30" s="14"/>
      <c r="P30" s="14"/>
    </row>
    <row r="31" spans="1:16" s="6" customFormat="1" ht="63.75" customHeight="1" x14ac:dyDescent="0.3">
      <c r="A31" s="42" t="s">
        <v>79</v>
      </c>
      <c r="B31" s="17"/>
      <c r="C31" s="20"/>
      <c r="D31" s="14"/>
      <c r="E31" s="17"/>
      <c r="F31" s="17"/>
      <c r="G31" s="17"/>
      <c r="H31" s="14"/>
      <c r="I31" s="14"/>
      <c r="J31" s="14"/>
      <c r="K31" s="14"/>
      <c r="L31" s="14"/>
      <c r="M31" s="14"/>
      <c r="N31" s="14"/>
      <c r="O31" s="14"/>
      <c r="P31" s="14"/>
    </row>
    <row r="32" spans="1:16" s="6" customFormat="1" x14ac:dyDescent="0.3">
      <c r="A32" s="15"/>
      <c r="B32" s="17"/>
      <c r="C32" s="20"/>
      <c r="D32" s="14"/>
      <c r="E32" s="17"/>
      <c r="F32" s="17"/>
      <c r="G32" s="17"/>
      <c r="H32" s="14"/>
      <c r="I32" s="14"/>
      <c r="J32" s="14"/>
      <c r="K32" s="14"/>
      <c r="L32" s="14"/>
      <c r="M32" s="14"/>
      <c r="N32" s="14"/>
      <c r="O32" s="14"/>
      <c r="P32" s="14"/>
    </row>
    <row r="33" spans="1:16" x14ac:dyDescent="0.3">
      <c r="A33" s="10" t="s">
        <v>0</v>
      </c>
      <c r="B33" s="12" t="s">
        <v>2</v>
      </c>
      <c r="C33" s="21" t="s">
        <v>3</v>
      </c>
      <c r="D33" s="12" t="s">
        <v>4</v>
      </c>
      <c r="E33" s="12"/>
      <c r="F33" s="1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x14ac:dyDescent="0.3">
      <c r="A34" s="7" t="s">
        <v>78</v>
      </c>
      <c r="B34" s="11">
        <v>95475</v>
      </c>
      <c r="C34" s="22">
        <v>112525</v>
      </c>
      <c r="D34" s="11">
        <f t="shared" ref="D34" si="0">SUM(B34:C34)</f>
        <v>208000</v>
      </c>
      <c r="E34" s="11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x14ac:dyDescent="0.3">
      <c r="A35" s="7" t="s">
        <v>30</v>
      </c>
      <c r="B35" s="11"/>
      <c r="C35" s="22"/>
      <c r="D35" s="11"/>
      <c r="E35" s="11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x14ac:dyDescent="0.3"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x14ac:dyDescent="0.3">
      <c r="A37" s="13" t="s">
        <v>81</v>
      </c>
      <c r="B37" s="11"/>
      <c r="C37" s="1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x14ac:dyDescent="0.3">
      <c r="A38" s="3" t="s">
        <v>16</v>
      </c>
      <c r="B38" s="11"/>
      <c r="C38" s="22">
        <v>80000</v>
      </c>
      <c r="D38" s="11">
        <f t="shared" ref="D38" si="1">SUM(B38:C38)</f>
        <v>80000</v>
      </c>
      <c r="E38" s="11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x14ac:dyDescent="0.3">
      <c r="A39" s="7" t="s">
        <v>77</v>
      </c>
      <c r="B39" s="11"/>
      <c r="C39" s="22"/>
      <c r="D39" s="11"/>
      <c r="E39" s="11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x14ac:dyDescent="0.3">
      <c r="A40" s="2"/>
      <c r="B40" s="11"/>
      <c r="C40" s="22"/>
      <c r="D40" s="11"/>
      <c r="E40" s="11"/>
      <c r="G40" s="3"/>
      <c r="H40" s="3"/>
      <c r="I40" s="14"/>
      <c r="J40" s="14"/>
      <c r="K40" s="14"/>
      <c r="L40" s="14"/>
      <c r="M40" s="14"/>
      <c r="N40" s="3"/>
      <c r="O40" s="3"/>
      <c r="P40" s="3"/>
    </row>
    <row r="41" spans="1:16" x14ac:dyDescent="0.3">
      <c r="A41" s="2" t="s">
        <v>17</v>
      </c>
      <c r="B41" s="11"/>
      <c r="C41" s="22">
        <v>5710</v>
      </c>
      <c r="D41" s="11">
        <f t="shared" ref="D41" si="2">SUM(B41:C41)</f>
        <v>5710</v>
      </c>
      <c r="E41" s="11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x14ac:dyDescent="0.3">
      <c r="A42" s="7" t="s">
        <v>30</v>
      </c>
      <c r="B42" s="11"/>
      <c r="C42" s="22"/>
      <c r="D42" s="11"/>
      <c r="E42" s="11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 x14ac:dyDescent="0.3">
      <c r="A43" s="7"/>
      <c r="B43" s="11"/>
      <c r="C43" s="22"/>
      <c r="D43" s="11"/>
      <c r="E43" s="11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x14ac:dyDescent="0.3">
      <c r="A44" s="25" t="s">
        <v>82</v>
      </c>
      <c r="B44" s="11"/>
      <c r="C44" s="1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16" x14ac:dyDescent="0.3">
      <c r="A45" s="7" t="s">
        <v>18</v>
      </c>
      <c r="B45" s="11"/>
      <c r="C45" s="22">
        <v>10000</v>
      </c>
      <c r="D45" s="11">
        <f t="shared" ref="D45" si="3">SUM(B45:C45)</f>
        <v>10000</v>
      </c>
      <c r="E45" s="11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x14ac:dyDescent="0.3">
      <c r="A46" s="7" t="s">
        <v>30</v>
      </c>
      <c r="B46" s="11"/>
      <c r="C46" s="22"/>
      <c r="D46" s="11"/>
      <c r="E46" s="11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 x14ac:dyDescent="0.3">
      <c r="A47" s="7"/>
      <c r="B47" s="11"/>
      <c r="C47" s="22"/>
      <c r="D47" s="11"/>
      <c r="E47" s="11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x14ac:dyDescent="0.3">
      <c r="A48" s="25" t="s">
        <v>83</v>
      </c>
      <c r="B48" s="11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x14ac:dyDescent="0.3">
      <c r="A49" s="7" t="s">
        <v>19</v>
      </c>
      <c r="B49" s="11"/>
      <c r="C49" s="22">
        <v>50000</v>
      </c>
      <c r="D49" s="11">
        <f t="shared" ref="D49" si="4">SUM(B49:C49)</f>
        <v>50000</v>
      </c>
      <c r="E49" s="11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 x14ac:dyDescent="0.3">
      <c r="A50" s="7" t="s">
        <v>77</v>
      </c>
      <c r="B50" s="11"/>
      <c r="C50" s="22"/>
      <c r="D50" s="11"/>
      <c r="E50" s="11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1:16" x14ac:dyDescent="0.3">
      <c r="A51" s="7"/>
      <c r="B51" s="11"/>
      <c r="C51" s="22"/>
      <c r="D51" s="11"/>
      <c r="E51" s="11"/>
      <c r="L51" s="3"/>
      <c r="M51" s="3"/>
      <c r="N51" s="3"/>
      <c r="O51" s="3"/>
      <c r="P51" s="3"/>
    </row>
    <row r="52" spans="1:16" x14ac:dyDescent="0.3">
      <c r="A52" s="25" t="s">
        <v>84</v>
      </c>
      <c r="D52" s="11"/>
      <c r="E52" s="11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1:16" x14ac:dyDescent="0.3">
      <c r="A53" s="7" t="s">
        <v>20</v>
      </c>
      <c r="B53" s="26">
        <v>5344</v>
      </c>
      <c r="C53" s="22">
        <v>5344</v>
      </c>
      <c r="D53" s="11">
        <v>5344</v>
      </c>
      <c r="E53" s="11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6" x14ac:dyDescent="0.3">
      <c r="A54" s="7" t="s">
        <v>21</v>
      </c>
      <c r="B54" s="26">
        <v>19568</v>
      </c>
      <c r="C54" s="22">
        <v>23127</v>
      </c>
      <c r="D54" s="11">
        <v>23127</v>
      </c>
      <c r="E54" s="11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 x14ac:dyDescent="0.3">
      <c r="A55" s="7" t="s">
        <v>30</v>
      </c>
      <c r="B55" s="26"/>
      <c r="C55" s="22"/>
      <c r="D55" s="11"/>
      <c r="E55" s="11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16" x14ac:dyDescent="0.3">
      <c r="A56" s="7"/>
      <c r="B56" s="26"/>
      <c r="C56" s="22"/>
      <c r="D56" s="11"/>
      <c r="E56" s="11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1:16" x14ac:dyDescent="0.3">
      <c r="A57" s="25" t="s">
        <v>85</v>
      </c>
      <c r="B57" s="26"/>
      <c r="C57" s="22"/>
      <c r="D57" s="11"/>
      <c r="E57" s="11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6" x14ac:dyDescent="0.3">
      <c r="A58" s="7" t="s">
        <v>22</v>
      </c>
      <c r="B58" s="26">
        <v>19119</v>
      </c>
      <c r="C58" s="22">
        <v>3375</v>
      </c>
      <c r="D58" s="11">
        <v>3375</v>
      </c>
      <c r="E58" s="11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1:16" x14ac:dyDescent="0.3">
      <c r="A59" s="7" t="s">
        <v>30</v>
      </c>
      <c r="B59" s="11"/>
      <c r="C59" s="22"/>
      <c r="D59" s="11"/>
      <c r="E59" s="11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6" x14ac:dyDescent="0.3">
      <c r="A60" s="7"/>
      <c r="B60" s="11"/>
      <c r="C60" s="22"/>
      <c r="D60" s="11"/>
      <c r="E60" s="11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1:16" x14ac:dyDescent="0.3">
      <c r="A61" s="15" t="s">
        <v>1</v>
      </c>
      <c r="B61" s="5">
        <f>B34</f>
        <v>95475</v>
      </c>
      <c r="C61" s="23">
        <f>C41+C45+C34+C53+C54+C58</f>
        <v>160081</v>
      </c>
      <c r="D61" s="23">
        <f>D41+D45+D34+D53+D54+D58</f>
        <v>255556</v>
      </c>
      <c r="E61" s="11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1:16" x14ac:dyDescent="0.3">
      <c r="A62" s="17" t="s">
        <v>80</v>
      </c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1:16" x14ac:dyDescent="0.3">
      <c r="A63" s="16" t="s">
        <v>24</v>
      </c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1:16" x14ac:dyDescent="0.3"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1:16" x14ac:dyDescent="0.3">
      <c r="A65" s="27" t="s">
        <v>86</v>
      </c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1:16" x14ac:dyDescent="0.3">
      <c r="A66" s="12" t="s">
        <v>6</v>
      </c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1:16" x14ac:dyDescent="0.3">
      <c r="A67" s="6" t="s">
        <v>29</v>
      </c>
      <c r="C67" s="18">
        <v>416000</v>
      </c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1:16" x14ac:dyDescent="0.3">
      <c r="A68" s="7" t="s">
        <v>54</v>
      </c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1:16" x14ac:dyDescent="0.3">
      <c r="A69" s="6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1:16" x14ac:dyDescent="0.3">
      <c r="A70" s="6" t="s">
        <v>31</v>
      </c>
      <c r="C70" s="18">
        <v>122000</v>
      </c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1:16" x14ac:dyDescent="0.3">
      <c r="A71" s="7" t="s">
        <v>77</v>
      </c>
      <c r="B71" s="11"/>
      <c r="C71" s="22"/>
      <c r="D71" s="11"/>
      <c r="E71" s="11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1:16" x14ac:dyDescent="0.3">
      <c r="A72" s="6"/>
      <c r="E72" s="5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1:16" x14ac:dyDescent="0.3">
      <c r="A73" s="6" t="s">
        <v>32</v>
      </c>
      <c r="C73" s="18">
        <v>88000</v>
      </c>
    </row>
    <row r="74" spans="1:16" x14ac:dyDescent="0.3">
      <c r="A74" s="7" t="s">
        <v>77</v>
      </c>
    </row>
    <row r="75" spans="1:16" x14ac:dyDescent="0.3">
      <c r="A75" s="7"/>
    </row>
    <row r="76" spans="1:16" x14ac:dyDescent="0.3">
      <c r="A76" s="13" t="s">
        <v>23</v>
      </c>
      <c r="C76" s="40">
        <f>SUM(C67:C73)</f>
        <v>626000</v>
      </c>
    </row>
    <row r="77" spans="1:16" x14ac:dyDescent="0.3">
      <c r="A77" s="14" t="s">
        <v>45</v>
      </c>
    </row>
    <row r="78" spans="1:16" x14ac:dyDescent="0.3">
      <c r="A78" s="7"/>
    </row>
    <row r="79" spans="1:16" x14ac:dyDescent="0.3">
      <c r="A79" s="37" t="s">
        <v>0</v>
      </c>
    </row>
    <row r="80" spans="1:16" x14ac:dyDescent="0.3">
      <c r="A80" s="31" t="s">
        <v>33</v>
      </c>
      <c r="C80" s="18">
        <v>-2381745</v>
      </c>
      <c r="D80" s="28">
        <f>SUM(B80:C80)</f>
        <v>-2381745</v>
      </c>
    </row>
    <row r="81" spans="1:6" x14ac:dyDescent="0.3">
      <c r="A81" s="7" t="s">
        <v>77</v>
      </c>
    </row>
    <row r="82" spans="1:6" x14ac:dyDescent="0.3">
      <c r="A82" s="12"/>
    </row>
    <row r="83" spans="1:6" x14ac:dyDescent="0.3">
      <c r="A83" s="33" t="s">
        <v>34</v>
      </c>
      <c r="C83" s="18">
        <v>-140000</v>
      </c>
      <c r="D83" s="28">
        <f t="shared" ref="D83:D110" si="5">SUM(B83:C83)</f>
        <v>-140000</v>
      </c>
    </row>
    <row r="84" spans="1:6" x14ac:dyDescent="0.3">
      <c r="A84" s="7" t="s">
        <v>77</v>
      </c>
      <c r="B84" s="30"/>
      <c r="C84" s="22"/>
      <c r="D84" s="28"/>
      <c r="E84" s="3"/>
      <c r="F84" s="3"/>
    </row>
    <row r="85" spans="1:6" x14ac:dyDescent="0.3">
      <c r="A85" s="14"/>
      <c r="D85" s="28"/>
    </row>
    <row r="86" spans="1:6" x14ac:dyDescent="0.3">
      <c r="A86" s="9" t="s">
        <v>35</v>
      </c>
      <c r="C86" s="18">
        <v>-320000</v>
      </c>
      <c r="D86" s="28">
        <f t="shared" si="5"/>
        <v>-320000</v>
      </c>
    </row>
    <row r="87" spans="1:6" x14ac:dyDescent="0.3">
      <c r="A87" s="7" t="s">
        <v>77</v>
      </c>
      <c r="D87" s="28"/>
    </row>
    <row r="88" spans="1:6" x14ac:dyDescent="0.3">
      <c r="A88" s="14"/>
      <c r="D88" s="28"/>
    </row>
    <row r="89" spans="1:6" x14ac:dyDescent="0.3">
      <c r="A89" s="34" t="s">
        <v>36</v>
      </c>
      <c r="B89" s="28">
        <v>-90000</v>
      </c>
      <c r="C89" s="18">
        <v>-90000</v>
      </c>
      <c r="D89" s="28">
        <f t="shared" si="5"/>
        <v>-180000</v>
      </c>
    </row>
    <row r="90" spans="1:6" x14ac:dyDescent="0.3">
      <c r="A90" s="7" t="s">
        <v>77</v>
      </c>
      <c r="D90" s="28"/>
    </row>
    <row r="91" spans="1:6" x14ac:dyDescent="0.3">
      <c r="A91" s="7"/>
      <c r="D91" s="28"/>
    </row>
    <row r="92" spans="1:6" x14ac:dyDescent="0.3">
      <c r="A92" s="35" t="s">
        <v>37</v>
      </c>
      <c r="C92" s="18">
        <v>-50000</v>
      </c>
      <c r="D92" s="28">
        <f t="shared" si="5"/>
        <v>-50000</v>
      </c>
    </row>
    <row r="93" spans="1:6" x14ac:dyDescent="0.3">
      <c r="A93" s="7" t="s">
        <v>77</v>
      </c>
      <c r="D93" s="28"/>
    </row>
    <row r="94" spans="1:6" x14ac:dyDescent="0.3">
      <c r="A94" s="14"/>
      <c r="D94" s="28"/>
    </row>
    <row r="95" spans="1:6" x14ac:dyDescent="0.3">
      <c r="A95" s="14" t="s">
        <v>38</v>
      </c>
      <c r="C95" s="18">
        <v>-50000</v>
      </c>
      <c r="D95" s="28">
        <f t="shared" si="5"/>
        <v>-50000</v>
      </c>
    </row>
    <row r="96" spans="1:6" x14ac:dyDescent="0.3">
      <c r="A96" s="7" t="s">
        <v>77</v>
      </c>
      <c r="D96" s="28"/>
    </row>
    <row r="97" spans="1:4" x14ac:dyDescent="0.3">
      <c r="A97" s="32"/>
      <c r="D97" s="28"/>
    </row>
    <row r="98" spans="1:4" x14ac:dyDescent="0.3">
      <c r="A98" s="14" t="s">
        <v>39</v>
      </c>
      <c r="B98" s="28">
        <v>-576385</v>
      </c>
      <c r="D98" s="28">
        <f t="shared" si="5"/>
        <v>-576385</v>
      </c>
    </row>
    <row r="99" spans="1:4" x14ac:dyDescent="0.3">
      <c r="A99" s="7" t="s">
        <v>77</v>
      </c>
      <c r="D99" s="28"/>
    </row>
    <row r="100" spans="1:4" x14ac:dyDescent="0.3">
      <c r="A100" s="32"/>
      <c r="D100" s="28"/>
    </row>
    <row r="101" spans="1:4" x14ac:dyDescent="0.3">
      <c r="A101" s="8" t="s">
        <v>40</v>
      </c>
      <c r="C101" s="18">
        <v>-50000</v>
      </c>
      <c r="D101" s="28">
        <f t="shared" si="5"/>
        <v>-50000</v>
      </c>
    </row>
    <row r="102" spans="1:4" x14ac:dyDescent="0.3">
      <c r="A102" s="7" t="s">
        <v>77</v>
      </c>
      <c r="D102" s="28"/>
    </row>
    <row r="103" spans="1:4" x14ac:dyDescent="0.3">
      <c r="A103" s="32"/>
      <c r="D103" s="28"/>
    </row>
    <row r="104" spans="1:4" x14ac:dyDescent="0.3">
      <c r="A104" s="34" t="s">
        <v>41</v>
      </c>
      <c r="C104" s="18">
        <v>-35000</v>
      </c>
      <c r="D104" s="28">
        <f t="shared" si="5"/>
        <v>-35000</v>
      </c>
    </row>
    <row r="105" spans="1:4" x14ac:dyDescent="0.3">
      <c r="A105" s="7" t="s">
        <v>77</v>
      </c>
      <c r="D105" s="28"/>
    </row>
    <row r="106" spans="1:4" x14ac:dyDescent="0.3">
      <c r="A106" s="36"/>
      <c r="D106" s="28"/>
    </row>
    <row r="107" spans="1:4" x14ac:dyDescent="0.3">
      <c r="A107" s="35" t="s">
        <v>42</v>
      </c>
      <c r="C107" s="18">
        <v>-30000</v>
      </c>
      <c r="D107" s="28">
        <f t="shared" si="5"/>
        <v>-30000</v>
      </c>
    </row>
    <row r="108" spans="1:4" x14ac:dyDescent="0.3">
      <c r="A108" s="7" t="s">
        <v>77</v>
      </c>
      <c r="D108" s="28"/>
    </row>
    <row r="109" spans="1:4" x14ac:dyDescent="0.3">
      <c r="A109" s="14"/>
      <c r="D109" s="28"/>
    </row>
    <row r="110" spans="1:4" x14ac:dyDescent="0.3">
      <c r="A110" s="34" t="s">
        <v>43</v>
      </c>
      <c r="C110" s="18">
        <v>-260000</v>
      </c>
      <c r="D110" s="28">
        <f t="shared" si="5"/>
        <v>-260000</v>
      </c>
    </row>
    <row r="111" spans="1:4" x14ac:dyDescent="0.3">
      <c r="A111" s="7" t="s">
        <v>77</v>
      </c>
    </row>
    <row r="112" spans="1:4" x14ac:dyDescent="0.3">
      <c r="A112" s="7"/>
    </row>
    <row r="113" spans="1:4" x14ac:dyDescent="0.3">
      <c r="A113" s="15" t="s">
        <v>52</v>
      </c>
      <c r="B113" s="41">
        <f>SUM(B80:B110)</f>
        <v>-666385</v>
      </c>
      <c r="C113" s="41">
        <f t="shared" ref="C113:D113" si="6">SUM(C80:C110)</f>
        <v>-3406745</v>
      </c>
      <c r="D113" s="41">
        <f t="shared" si="6"/>
        <v>-4073130</v>
      </c>
    </row>
    <row r="114" spans="1:4" x14ac:dyDescent="0.3">
      <c r="A114" s="4"/>
    </row>
    <row r="115" spans="1:4" x14ac:dyDescent="0.3">
      <c r="A115" s="27" t="s">
        <v>87</v>
      </c>
    </row>
    <row r="116" spans="1:4" x14ac:dyDescent="0.3">
      <c r="A116" s="12" t="s">
        <v>6</v>
      </c>
    </row>
    <row r="117" spans="1:4" x14ac:dyDescent="0.3">
      <c r="A117" s="8" t="s">
        <v>46</v>
      </c>
      <c r="C117" s="18">
        <v>87994</v>
      </c>
    </row>
    <row r="118" spans="1:4" x14ac:dyDescent="0.3">
      <c r="A118" s="7" t="s">
        <v>77</v>
      </c>
    </row>
    <row r="119" spans="1:4" x14ac:dyDescent="0.3">
      <c r="A119" s="6"/>
    </row>
    <row r="120" spans="1:4" x14ac:dyDescent="0.3">
      <c r="A120" s="9" t="s">
        <v>47</v>
      </c>
      <c r="C120" s="18">
        <v>72307</v>
      </c>
    </row>
    <row r="121" spans="1:4" x14ac:dyDescent="0.3">
      <c r="A121" s="7" t="s">
        <v>77</v>
      </c>
    </row>
    <row r="122" spans="1:4" x14ac:dyDescent="0.3">
      <c r="A122" s="7"/>
    </row>
    <row r="123" spans="1:4" x14ac:dyDescent="0.3">
      <c r="A123" s="6" t="s">
        <v>29</v>
      </c>
      <c r="C123" s="18">
        <v>436071</v>
      </c>
    </row>
    <row r="124" spans="1:4" x14ac:dyDescent="0.3">
      <c r="A124" s="7" t="s">
        <v>30</v>
      </c>
    </row>
    <row r="126" spans="1:4" x14ac:dyDescent="0.3">
      <c r="A126" s="13" t="s">
        <v>23</v>
      </c>
      <c r="C126" s="18">
        <f>SUM(C117:C123)</f>
        <v>596372</v>
      </c>
    </row>
    <row r="127" spans="1:4" x14ac:dyDescent="0.3">
      <c r="A127" s="14" t="s">
        <v>45</v>
      </c>
    </row>
    <row r="128" spans="1:4" x14ac:dyDescent="0.3">
      <c r="A128" s="14"/>
    </row>
    <row r="129" spans="1:4" x14ac:dyDescent="0.3">
      <c r="A129" s="37" t="s">
        <v>0</v>
      </c>
    </row>
    <row r="130" spans="1:4" x14ac:dyDescent="0.3">
      <c r="A130" s="31" t="s">
        <v>33</v>
      </c>
      <c r="C130" s="18">
        <v>-2381745</v>
      </c>
      <c r="D130" s="28">
        <f>SUM(B130:C130)</f>
        <v>-2381745</v>
      </c>
    </row>
    <row r="131" spans="1:4" x14ac:dyDescent="0.3">
      <c r="A131" s="7" t="s">
        <v>77</v>
      </c>
    </row>
    <row r="133" spans="1:4" x14ac:dyDescent="0.3">
      <c r="A133" s="34" t="s">
        <v>36</v>
      </c>
      <c r="C133" s="18">
        <v>-90000</v>
      </c>
      <c r="D133" s="28">
        <f t="shared" ref="D133" si="7">SUM(B133:C133)</f>
        <v>-90000</v>
      </c>
    </row>
    <row r="134" spans="1:4" x14ac:dyDescent="0.3">
      <c r="A134" s="7" t="s">
        <v>77</v>
      </c>
      <c r="D134" s="28"/>
    </row>
    <row r="136" spans="1:4" x14ac:dyDescent="0.3">
      <c r="A136" s="1" t="s">
        <v>48</v>
      </c>
      <c r="C136" s="18">
        <v>250000</v>
      </c>
      <c r="D136" s="28">
        <f t="shared" ref="D136" si="8">SUM(B136:C136)</f>
        <v>250000</v>
      </c>
    </row>
    <row r="137" spans="1:4" x14ac:dyDescent="0.3">
      <c r="A137" s="7" t="s">
        <v>77</v>
      </c>
    </row>
    <row r="139" spans="1:4" x14ac:dyDescent="0.3">
      <c r="A139" s="1" t="s">
        <v>49</v>
      </c>
      <c r="C139" s="18">
        <v>300000</v>
      </c>
      <c r="D139" s="28">
        <f t="shared" ref="D139" si="9">SUM(B139:C139)</f>
        <v>300000</v>
      </c>
    </row>
    <row r="140" spans="1:4" x14ac:dyDescent="0.3">
      <c r="A140" s="7" t="s">
        <v>77</v>
      </c>
    </row>
    <row r="142" spans="1:4" x14ac:dyDescent="0.3">
      <c r="A142" s="1" t="s">
        <v>50</v>
      </c>
      <c r="C142" s="18">
        <v>100000</v>
      </c>
      <c r="D142" s="28">
        <f t="shared" ref="D142" si="10">SUM(B142:C142)</f>
        <v>100000</v>
      </c>
    </row>
    <row r="143" spans="1:4" x14ac:dyDescent="0.3">
      <c r="A143" s="7" t="s">
        <v>77</v>
      </c>
    </row>
    <row r="145" spans="1:4" x14ac:dyDescent="0.3">
      <c r="A145" s="1" t="s">
        <v>51</v>
      </c>
      <c r="C145" s="18">
        <v>30000</v>
      </c>
      <c r="D145" s="28">
        <f t="shared" ref="D145" si="11">SUM(B145:C145)</f>
        <v>30000</v>
      </c>
    </row>
    <row r="146" spans="1:4" x14ac:dyDescent="0.3">
      <c r="A146" s="7" t="s">
        <v>77</v>
      </c>
    </row>
    <row r="148" spans="1:4" x14ac:dyDescent="0.3">
      <c r="A148" s="15" t="s">
        <v>52</v>
      </c>
      <c r="C148" s="18">
        <f>SUM(C130:C145)</f>
        <v>-1791745</v>
      </c>
      <c r="D148" s="18">
        <f>SUM(D130:D145)</f>
        <v>-1791745</v>
      </c>
    </row>
    <row r="150" spans="1:4" x14ac:dyDescent="0.3">
      <c r="A150" s="27" t="s">
        <v>88</v>
      </c>
    </row>
    <row r="151" spans="1:4" ht="31.2" x14ac:dyDescent="0.3">
      <c r="A151" s="39" t="s">
        <v>55</v>
      </c>
    </row>
    <row r="152" spans="1:4" x14ac:dyDescent="0.3">
      <c r="A152" s="39" t="s">
        <v>56</v>
      </c>
    </row>
    <row r="154" spans="1:4" ht="31.95" customHeight="1" x14ac:dyDescent="0.3">
      <c r="A154" s="39" t="s">
        <v>57</v>
      </c>
    </row>
    <row r="155" spans="1:4" ht="46.8" x14ac:dyDescent="0.3">
      <c r="A155" s="39" t="s">
        <v>58</v>
      </c>
    </row>
    <row r="157" spans="1:4" ht="31.2" x14ac:dyDescent="0.3">
      <c r="A157" s="39" t="s">
        <v>59</v>
      </c>
    </row>
    <row r="158" spans="1:4" ht="46.8" x14ac:dyDescent="0.3">
      <c r="A158" s="39" t="s">
        <v>60</v>
      </c>
    </row>
    <row r="160" spans="1:4" x14ac:dyDescent="0.3">
      <c r="A160" s="27" t="s">
        <v>89</v>
      </c>
    </row>
    <row r="161" spans="1:3" x14ac:dyDescent="0.3">
      <c r="A161" s="6" t="s">
        <v>76</v>
      </c>
      <c r="B161" s="6"/>
      <c r="C161" s="6">
        <v>-2253</v>
      </c>
    </row>
    <row r="162" spans="1:3" x14ac:dyDescent="0.3">
      <c r="A162" s="6" t="s">
        <v>61</v>
      </c>
      <c r="B162" s="6"/>
      <c r="C162" s="6">
        <v>-331</v>
      </c>
    </row>
    <row r="163" spans="1:3" x14ac:dyDescent="0.3">
      <c r="A163" s="6" t="s">
        <v>62</v>
      </c>
      <c r="B163" s="6"/>
      <c r="C163" s="6">
        <v>-59398</v>
      </c>
    </row>
    <row r="164" spans="1:3" x14ac:dyDescent="0.3">
      <c r="A164" s="6" t="s">
        <v>63</v>
      </c>
      <c r="B164" s="6"/>
      <c r="C164" s="6">
        <v>-2800</v>
      </c>
    </row>
    <row r="165" spans="1:3" x14ac:dyDescent="0.3">
      <c r="A165" s="6" t="s">
        <v>64</v>
      </c>
      <c r="B165" s="6"/>
      <c r="C165" s="6">
        <v>1722</v>
      </c>
    </row>
    <row r="166" spans="1:3" x14ac:dyDescent="0.3">
      <c r="A166" s="6" t="s">
        <v>65</v>
      </c>
      <c r="B166" s="6"/>
      <c r="C166" s="6">
        <v>217004</v>
      </c>
    </row>
    <row r="167" spans="1:3" x14ac:dyDescent="0.3">
      <c r="A167" s="6" t="s">
        <v>66</v>
      </c>
      <c r="B167" s="6"/>
      <c r="C167" s="6">
        <v>0</v>
      </c>
    </row>
    <row r="168" spans="1:3" x14ac:dyDescent="0.3">
      <c r="A168" s="6" t="s">
        <v>67</v>
      </c>
      <c r="B168" s="6"/>
      <c r="C168" s="6">
        <v>-6333</v>
      </c>
    </row>
    <row r="169" spans="1:3" x14ac:dyDescent="0.3">
      <c r="A169" s="6" t="s">
        <v>68</v>
      </c>
      <c r="B169" s="6"/>
      <c r="C169" s="6">
        <v>-1806</v>
      </c>
    </row>
    <row r="170" spans="1:3" x14ac:dyDescent="0.3">
      <c r="A170" s="6" t="s">
        <v>69</v>
      </c>
      <c r="B170" s="6"/>
      <c r="C170" s="6">
        <v>-102786</v>
      </c>
    </row>
    <row r="171" spans="1:3" x14ac:dyDescent="0.3">
      <c r="A171" s="6" t="s">
        <v>70</v>
      </c>
      <c r="B171" s="6"/>
      <c r="C171" s="6">
        <v>-54449</v>
      </c>
    </row>
    <row r="172" spans="1:3" x14ac:dyDescent="0.3">
      <c r="A172" s="27" t="s">
        <v>71</v>
      </c>
      <c r="C172" s="40">
        <v>-11430</v>
      </c>
    </row>
    <row r="174" spans="1:3" x14ac:dyDescent="0.3">
      <c r="A174" s="27" t="s">
        <v>90</v>
      </c>
      <c r="C174" s="40">
        <v>-51682</v>
      </c>
    </row>
    <row r="175" spans="1:3" x14ac:dyDescent="0.3">
      <c r="A175" s="1" t="s">
        <v>74</v>
      </c>
    </row>
    <row r="176" spans="1:3" x14ac:dyDescent="0.3">
      <c r="A176" s="1" t="s">
        <v>72</v>
      </c>
      <c r="C176" s="18">
        <v>291577</v>
      </c>
    </row>
    <row r="177" spans="1:3" x14ac:dyDescent="0.3">
      <c r="A177" s="1" t="s">
        <v>73</v>
      </c>
      <c r="C177" s="18">
        <v>2155692</v>
      </c>
    </row>
    <row r="178" spans="1:3" x14ac:dyDescent="0.3">
      <c r="A178" s="1" t="s">
        <v>75</v>
      </c>
      <c r="C178" s="18">
        <f>SUM(C176:C177)</f>
        <v>2447269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  <rowBreaks count="3" manualBreakCount="3">
    <brk id="63" max="6" man="1"/>
    <brk id="96" max="6" man="1"/>
    <brk id="127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28D999542A69841B023D6B36A8BC652" ma:contentTypeVersion="11" ma:contentTypeDescription="Loo uus dokument" ma:contentTypeScope="" ma:versionID="7c634a4e6208b439ce1789fc4ddbbca3">
  <xsd:schema xmlns:xsd="http://www.w3.org/2001/XMLSchema" xmlns:xs="http://www.w3.org/2001/XMLSchema" xmlns:p="http://schemas.microsoft.com/office/2006/metadata/properties" xmlns:ns3="6344be25-e319-4fa4-ae5c-1acdd776f418" xmlns:ns4="fe5dd31b-16b4-4871-9a3f-f43b41f3c153" targetNamespace="http://schemas.microsoft.com/office/2006/metadata/properties" ma:root="true" ma:fieldsID="c34f4c26a5df2c69cc4be53957ccfdae" ns3:_="" ns4:_="">
    <xsd:import namespace="6344be25-e319-4fa4-ae5c-1acdd776f418"/>
    <xsd:import namespace="fe5dd31b-16b4-4871-9a3f-f43b41f3c15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44be25-e319-4fa4-ae5c-1acdd776f4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5dd31b-16b4-4871-9a3f-f43b41f3c15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Vihjeräsi jagami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16292A-D171-4A86-8EB0-387E91EFBD25}">
  <ds:schemaRefs>
    <ds:schemaRef ds:uri="http://schemas.microsoft.com/office/2006/metadata/properties"/>
    <ds:schemaRef ds:uri="fe5dd31b-16b4-4871-9a3f-f43b41f3c153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6344be25-e319-4fa4-ae5c-1acdd776f418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39D74C3-3D1E-4471-92E7-5FF0C0E2E0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34696D-0E0E-428C-AD00-8801860C00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44be25-e319-4fa4-ae5c-1acdd776f418"/>
    <ds:schemaRef ds:uri="fe5dd31b-16b4-4871-9a3f-f43b41f3c1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</vt:i4>
      </vt:variant>
      <vt:variant>
        <vt:lpstr>Nimega vahemikud</vt:lpstr>
      </vt:variant>
      <vt:variant>
        <vt:i4>1</vt:i4>
      </vt:variant>
    </vt:vector>
  </HeadingPairs>
  <TitlesOfParts>
    <vt:vector size="2" baseType="lpstr">
      <vt:lpstr>Leht1</vt:lpstr>
      <vt:lpstr>Leht1!Prindiala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HiljeKangron</dc:creator>
  <cp:lastModifiedBy>Märt Eskor</cp:lastModifiedBy>
  <cp:lastPrinted>2022-01-12T08:23:18Z</cp:lastPrinted>
  <dcterms:created xsi:type="dcterms:W3CDTF">2020-01-02T12:39:27Z</dcterms:created>
  <dcterms:modified xsi:type="dcterms:W3CDTF">2022-01-21T08:16:22Z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0x010100628D999542A69841B023D6B36A8BC652</vt:lpwstr>
  </property>
</Properties>
</file>