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rek-my.sharepoint.com/personal/indrek_indrek_onmicrosoft_com/Documents/3. Töösolevad/11-23 Põlva valla ÜVK arengukava koostamine/Jagamiseks/ÜVKA/"/>
    </mc:Choice>
  </mc:AlternateContent>
  <xr:revisionPtr revIDLastSave="0" documentId="8_{D62D21D2-E43C-42C0-AD8C-3B61196301FD}" xr6:coauthVersionLast="47" xr6:coauthVersionMax="47" xr10:uidLastSave="{00000000-0000-0000-0000-000000000000}"/>
  <bookViews>
    <workbookView xWindow="-120" yWindow="-120" windowWidth="29040" windowHeight="15720" xr2:uid="{55D38C0E-0839-4F37-87EE-22F2A1D1E284}"/>
  </bookViews>
  <sheets>
    <sheet name="Investeeringud" sheetId="13" r:id="rId1"/>
  </sheets>
  <definedNames>
    <definedName name="hänike" localSheetId="0">#REF!</definedName>
    <definedName name="hänike">#REF!</definedName>
    <definedName name="järvere" localSheetId="0">#REF!</definedName>
    <definedName name="järvere">#REF!</definedName>
    <definedName name="kaagjärve">#REF!</definedName>
    <definedName name="kalliküla">#REF!</definedName>
    <definedName name="karula">#REF!</definedName>
    <definedName name="kirumpää">#REF!</definedName>
    <definedName name="koikküla">#REF!</definedName>
    <definedName name="kose">#REF!</definedName>
    <definedName name="kurenurme">#REF!</definedName>
    <definedName name="kääpa">#REF!</definedName>
    <definedName name="kündja">#REF!</definedName>
    <definedName name="laatre">#REF!</definedName>
    <definedName name="lasva">#REF!</definedName>
    <definedName name="linnamäe">#REF!</definedName>
    <definedName name="lüllemäe">#REF!</definedName>
    <definedName name="meegomäe">#REF!</definedName>
    <definedName name="navi">#REF!</definedName>
    <definedName name="orava">#REF!</definedName>
    <definedName name="osula">#REF!</definedName>
    <definedName name="otsa">#REF!</definedName>
    <definedName name="parksepa">#REF!</definedName>
    <definedName name="puiga">#REF!</definedName>
    <definedName name="sooküla">#REF!</definedName>
    <definedName name="sooru">#REF!</definedName>
    <definedName name="sulbi">#REF!</definedName>
    <definedName name="sõmerpalu">#REF!</definedName>
    <definedName name="tagula">#REF!</definedName>
    <definedName name="taheva">#REF!</definedName>
    <definedName name="tsirguliina">#REF!</definedName>
    <definedName name="tsirgumäe">#REF!</definedName>
    <definedName name="tsolgo">#REF!</definedName>
    <definedName name="UP">#REF!</definedName>
    <definedName name="valga">#REF!</definedName>
    <definedName name="vanavastse">#REF!</definedName>
    <definedName name="vastseliina">#REF!</definedName>
    <definedName name="viitka">#REF!</definedName>
    <definedName name="võlsi">#REF!</definedName>
    <definedName name="võrumõisa">#REF!</definedName>
    <definedName name="väimela">#REF!</definedName>
    <definedName name="õru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4" i="13" l="1"/>
  <c r="F263" i="13"/>
  <c r="F262" i="13"/>
  <c r="F261" i="13"/>
  <c r="F260" i="13"/>
  <c r="F259" i="13"/>
  <c r="F257" i="13"/>
  <c r="F256" i="13"/>
  <c r="F254" i="13"/>
  <c r="F253" i="13"/>
  <c r="F252" i="13"/>
  <c r="F251" i="13"/>
  <c r="F249" i="13"/>
  <c r="F245" i="13"/>
  <c r="F244" i="13"/>
  <c r="F243" i="13"/>
  <c r="F239" i="13"/>
  <c r="F238" i="13"/>
  <c r="F237" i="13"/>
  <c r="F236" i="13"/>
  <c r="F233" i="13"/>
  <c r="F232" i="13"/>
  <c r="F230" i="13"/>
  <c r="F229" i="13"/>
  <c r="F226" i="13"/>
  <c r="F225" i="13"/>
  <c r="F223" i="13"/>
  <c r="F222" i="13"/>
  <c r="F219" i="13"/>
  <c r="F218" i="13"/>
  <c r="F216" i="13"/>
  <c r="F215" i="13"/>
  <c r="D214" i="13"/>
  <c r="F212" i="13"/>
  <c r="F211" i="13"/>
  <c r="F210" i="13"/>
  <c r="D209" i="13"/>
  <c r="F206" i="13"/>
  <c r="F204" i="13"/>
  <c r="F203" i="13" s="1"/>
  <c r="F200" i="13"/>
  <c r="F199" i="13"/>
  <c r="F198" i="13"/>
  <c r="F194" i="13"/>
  <c r="F193" i="13"/>
  <c r="F192" i="13" s="1"/>
  <c r="F190" i="13"/>
  <c r="F189" i="13"/>
  <c r="F188" i="13"/>
  <c r="F186" i="13"/>
  <c r="F185" i="13"/>
  <c r="F184" i="13"/>
  <c r="F183" i="13"/>
  <c r="F182" i="13"/>
  <c r="D181" i="13"/>
  <c r="F177" i="13"/>
  <c r="F176" i="13"/>
  <c r="F175" i="13"/>
  <c r="F174" i="13"/>
  <c r="F173" i="13"/>
  <c r="F172" i="13"/>
  <c r="F171" i="13"/>
  <c r="F169" i="13"/>
  <c r="F168" i="13"/>
  <c r="D167" i="13"/>
  <c r="F166" i="13"/>
  <c r="F165" i="13"/>
  <c r="F164" i="13"/>
  <c r="F163" i="13"/>
  <c r="D162" i="13"/>
  <c r="F161" i="13"/>
  <c r="F160" i="13"/>
  <c r="F159" i="13"/>
  <c r="F158" i="13"/>
  <c r="F157" i="13"/>
  <c r="F156" i="13"/>
  <c r="D155" i="13"/>
  <c r="F154" i="13"/>
  <c r="F153" i="13"/>
  <c r="F152" i="13"/>
  <c r="F151" i="13"/>
  <c r="F150" i="13"/>
  <c r="F149" i="13"/>
  <c r="D148" i="13"/>
  <c r="F146" i="13"/>
  <c r="F145" i="13"/>
  <c r="F144" i="13"/>
  <c r="F143" i="13"/>
  <c r="F142" i="13"/>
  <c r="F141" i="13"/>
  <c r="F140" i="13"/>
  <c r="F138" i="13"/>
  <c r="F137" i="13"/>
  <c r="F136" i="13"/>
  <c r="F135" i="13"/>
  <c r="F134" i="13"/>
  <c r="F133" i="13"/>
  <c r="F132" i="13"/>
  <c r="F131" i="13"/>
  <c r="D130" i="13"/>
  <c r="F129" i="13"/>
  <c r="F128" i="13"/>
  <c r="F127" i="13"/>
  <c r="D126" i="13"/>
  <c r="F123" i="13"/>
  <c r="F122" i="13"/>
  <c r="F121" i="13"/>
  <c r="D120" i="13"/>
  <c r="F119" i="13"/>
  <c r="F118" i="13"/>
  <c r="D117" i="13"/>
  <c r="F116" i="13"/>
  <c r="F115" i="13"/>
  <c r="D114" i="13"/>
  <c r="F112" i="13"/>
  <c r="F111" i="13"/>
  <c r="F110" i="13" s="1"/>
  <c r="F107" i="13"/>
  <c r="D106" i="13"/>
  <c r="F104" i="13"/>
  <c r="F103" i="13"/>
  <c r="F102" i="13"/>
  <c r="F100" i="13"/>
  <c r="F99" i="13"/>
  <c r="F98" i="13"/>
  <c r="F97" i="13"/>
  <c r="D96" i="13"/>
  <c r="F93" i="13"/>
  <c r="F91" i="13"/>
  <c r="F90" i="13"/>
  <c r="D89" i="13"/>
  <c r="F86" i="13"/>
  <c r="F80" i="13"/>
  <c r="J8" i="13" s="1"/>
  <c r="F78" i="13"/>
  <c r="F75" i="13" s="1"/>
  <c r="J7" i="13" s="1"/>
  <c r="F74" i="13"/>
  <c r="F73" i="13"/>
  <c r="F72" i="13"/>
  <c r="F71" i="13"/>
  <c r="F70" i="13"/>
  <c r="D69" i="13"/>
  <c r="F68" i="13"/>
  <c r="F67" i="13"/>
  <c r="F66" i="13"/>
  <c r="F65" i="13"/>
  <c r="D64" i="13"/>
  <c r="F63" i="13"/>
  <c r="F61" i="13"/>
  <c r="F60" i="13"/>
  <c r="F59" i="13"/>
  <c r="F58" i="13"/>
  <c r="F57" i="13"/>
  <c r="F55" i="13"/>
  <c r="F54" i="13" s="1"/>
  <c r="D54" i="13"/>
  <c r="F53" i="13"/>
  <c r="F52" i="13"/>
  <c r="F51" i="13"/>
  <c r="D50" i="13"/>
  <c r="F49" i="13"/>
  <c r="F48" i="13"/>
  <c r="F47" i="13"/>
  <c r="F46" i="13"/>
  <c r="F45" i="13"/>
  <c r="F44" i="13"/>
  <c r="F43" i="13"/>
  <c r="D42" i="13"/>
  <c r="F41" i="13"/>
  <c r="F40" i="13"/>
  <c r="F39" i="13"/>
  <c r="F38" i="13"/>
  <c r="F37" i="13"/>
  <c r="F36" i="13"/>
  <c r="F35" i="13"/>
  <c r="F34" i="13"/>
  <c r="F33" i="13"/>
  <c r="I22" i="13"/>
  <c r="F32" i="13"/>
  <c r="I21" i="13"/>
  <c r="F31" i="13"/>
  <c r="I20" i="13"/>
  <c r="D30" i="13"/>
  <c r="I19" i="13"/>
  <c r="I18" i="13"/>
  <c r="I17" i="13"/>
  <c r="F28" i="13"/>
  <c r="I16" i="13"/>
  <c r="I15" i="13"/>
  <c r="F27" i="13"/>
  <c r="I14" i="13"/>
  <c r="F26" i="13"/>
  <c r="I13" i="13"/>
  <c r="F25" i="13"/>
  <c r="I12" i="13"/>
  <c r="F24" i="13"/>
  <c r="I11" i="13"/>
  <c r="F23" i="13"/>
  <c r="I10" i="13"/>
  <c r="F22" i="13"/>
  <c r="I9" i="13"/>
  <c r="F21" i="13"/>
  <c r="I8" i="13"/>
  <c r="F20" i="13"/>
  <c r="I7" i="13"/>
  <c r="D19" i="13"/>
  <c r="I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D6" i="13"/>
  <c r="F214" i="13" l="1"/>
  <c r="F209" i="13"/>
  <c r="F208" i="13" s="1"/>
  <c r="F64" i="13"/>
  <c r="F130" i="13"/>
  <c r="F167" i="13"/>
  <c r="F221" i="13"/>
  <c r="F242" i="13"/>
  <c r="F241" i="13" s="1"/>
  <c r="J21" i="13" s="1"/>
  <c r="F250" i="13"/>
  <c r="F248" i="13" s="1"/>
  <c r="F231" i="13"/>
  <c r="F117" i="13"/>
  <c r="F205" i="13"/>
  <c r="F202" i="13" s="1"/>
  <c r="J16" i="13" s="1"/>
  <c r="F109" i="13"/>
  <c r="F191" i="13"/>
  <c r="J14" i="13" s="1"/>
  <c r="F19" i="13"/>
  <c r="F56" i="13"/>
  <c r="F126" i="13"/>
  <c r="F155" i="13"/>
  <c r="F101" i="13"/>
  <c r="F162" i="13"/>
  <c r="F197" i="13"/>
  <c r="F196" i="13" s="1"/>
  <c r="J15" i="13" s="1"/>
  <c r="F224" i="13"/>
  <c r="F170" i="13"/>
  <c r="F120" i="13"/>
  <c r="F6" i="13"/>
  <c r="F228" i="13"/>
  <c r="F258" i="13"/>
  <c r="F255" i="13" s="1"/>
  <c r="F181" i="13"/>
  <c r="F180" i="13" s="1"/>
  <c r="F30" i="13"/>
  <c r="F50" i="13"/>
  <c r="F92" i="13"/>
  <c r="F139" i="13"/>
  <c r="F42" i="13"/>
  <c r="F69" i="13"/>
  <c r="F235" i="13"/>
  <c r="F234" i="13" s="1"/>
  <c r="J20" i="13" s="1"/>
  <c r="F106" i="13"/>
  <c r="F105" i="13" s="1"/>
  <c r="F96" i="13"/>
  <c r="F89" i="13"/>
  <c r="F114" i="13"/>
  <c r="F148" i="13"/>
  <c r="F187" i="13"/>
  <c r="F217" i="13"/>
  <c r="F213" i="13" s="1"/>
  <c r="F62" i="13" l="1"/>
  <c r="F207" i="13"/>
  <c r="F95" i="13"/>
  <c r="F94" i="13" s="1"/>
  <c r="J10" i="13" s="1"/>
  <c r="F220" i="13"/>
  <c r="J18" i="13" s="1"/>
  <c r="F227" i="13"/>
  <c r="J19" i="13" s="1"/>
  <c r="F5" i="13"/>
  <c r="F125" i="13"/>
  <c r="F88" i="13"/>
  <c r="F85" i="13" s="1"/>
  <c r="J9" i="13" s="1"/>
  <c r="F147" i="13"/>
  <c r="F113" i="13"/>
  <c r="F108" i="13" s="1"/>
  <c r="J11" i="13" s="1"/>
  <c r="J17" i="13"/>
  <c r="F247" i="13"/>
  <c r="J22" i="13" s="1"/>
  <c r="F179" i="13"/>
  <c r="J13" i="13" s="1"/>
  <c r="F29" i="13"/>
  <c r="F4" i="13" l="1"/>
  <c r="J6" i="13" s="1"/>
  <c r="F124" i="13"/>
  <c r="J12" i="13" s="1"/>
  <c r="J23" i="13" s="1"/>
</calcChain>
</file>

<file path=xl/sharedStrings.xml><?xml version="1.0" encoding="utf-8"?>
<sst xmlns="http://schemas.openxmlformats.org/spreadsheetml/2006/main" count="561" uniqueCount="220">
  <si>
    <t>INVESTEERINGUTE KOKKUVÕTE</t>
  </si>
  <si>
    <t>Jrk</t>
  </si>
  <si>
    <t>Tööde nimetus</t>
  </si>
  <si>
    <t>Ühik</t>
  </si>
  <si>
    <t>Maht</t>
  </si>
  <si>
    <t>Ühiku hind (€)</t>
  </si>
  <si>
    <t>Hinnanguline maksumus</t>
  </si>
  <si>
    <t>Põlva RKA</t>
  </si>
  <si>
    <t>1.</t>
  </si>
  <si>
    <t>Veevarustus</t>
  </si>
  <si>
    <t>INVESTEERINGUD KOKKU</t>
  </si>
  <si>
    <t>1.1.</t>
  </si>
  <si>
    <t>Veetorustiku rajamine</t>
  </si>
  <si>
    <t>m</t>
  </si>
  <si>
    <t>sh Lina tn 48 ühendus (Põlva)</t>
  </si>
  <si>
    <t>sh Energia tn 10a kuni Energia tn 8 (Põlva)</t>
  </si>
  <si>
    <t>sh Ringtee 14 ja 16 ühendus (Põlva)</t>
  </si>
  <si>
    <t>sh Jaama tn 21 pikendus (Põlva)</t>
  </si>
  <si>
    <t>sh Kuuse tn 6 ja Kaasiku tn ühendus (Põlva)</t>
  </si>
  <si>
    <t>sh Pärna tn 1a ühendus Oru tn pealt (Põlva)</t>
  </si>
  <si>
    <t>sh Orjaõe kergliiklustee L4 (Orajõe)</t>
  </si>
  <si>
    <t>sh Taevaskoja tee ringistamine (Himmaste)</t>
  </si>
  <si>
    <t>sh Karjääri tee 3, 5, J. Hurda tee 12, Keskuse tee 33, 35 (Himmaste)</t>
  </si>
  <si>
    <t>sh Keskuse tee 28 (Himmaste)</t>
  </si>
  <si>
    <t>sh Tööstuse tee 6 liitumispunkt (Himmaste)</t>
  </si>
  <si>
    <t>sh Koolimaja tee 3 liitumispunkt (Mammaste)</t>
  </si>
  <si>
    <t>1.2.</t>
  </si>
  <si>
    <t>Veetorustiku rekonstrueerimine</t>
  </si>
  <si>
    <t>sh Johannes Käisi tn Käisi 20 kuni Käisi 13 (Põlva)</t>
  </si>
  <si>
    <t>sh Kirsi tn kuni Pihlaka tn 3a (Põlva)</t>
  </si>
  <si>
    <t>sh Kesk tn 16 kuni Kesk tn 2 (Põlva)</t>
  </si>
  <si>
    <t>sh Oru, Rähni, Männi ja Toome elamurajoon (Põlva)</t>
  </si>
  <si>
    <t>sh Jaama tn kuni Raudtee tn 7 (Põlva)</t>
  </si>
  <si>
    <t>sh J. Hurda tn 12 kuni 24 (Põlva)</t>
  </si>
  <si>
    <t>sh Jaama tn 72, 74, 76 (Põlva)</t>
  </si>
  <si>
    <t>sh Liimpuidu tee 1 ühendus (Himmaste)</t>
  </si>
  <si>
    <t>1.3.</t>
  </si>
  <si>
    <t>Põlva VPJ SCADA süsteemi uuendamine</t>
  </si>
  <si>
    <t>tk</t>
  </si>
  <si>
    <t>I teenusepiirkond AS Põlva Vesi</t>
  </si>
  <si>
    <t>2.</t>
  </si>
  <si>
    <t>Kanalisatsioon</t>
  </si>
  <si>
    <t>II teenusepiirkond AS Põlva Vesi</t>
  </si>
  <si>
    <t>2.1.</t>
  </si>
  <si>
    <t>Isevoolse kanalisatsioontorustiku rajamine</t>
  </si>
  <si>
    <t>Teenust ei pakuta</t>
  </si>
  <si>
    <t>sh Ringtee 14 ja 16 ühendus Kaasiku KP (Põlva)</t>
  </si>
  <si>
    <t>sh Energia tn 1 kuni Energia tn 10 ja Energia tn 20 (Põlva)</t>
  </si>
  <si>
    <t>sh Orajõe tn 9 liitumispunkt (Orajõe)</t>
  </si>
  <si>
    <t>sh Karjääri tee 3, 5, Töötsimäe tee 1, J.Hurda tee 12, Keskuse tee 33, 35 (Himmaste)</t>
  </si>
  <si>
    <t>sh Allika tee 2 liitumispunkt (Himmaste)</t>
  </si>
  <si>
    <t>sh Paako tee 2, 4, 6, 8 ja Lao tee 1, 3, 5 (Himmaste)</t>
  </si>
  <si>
    <t>sh Tööstuse tee 6, 8 ja 10 liitumispunkt (Himmaste)</t>
  </si>
  <si>
    <t>sh Allika tee 5, 5a, 7, 4, 6 ühendus (Himmaste)</t>
  </si>
  <si>
    <t>sh Keskuse tee 26 liitumispunkt (Himmaste)</t>
  </si>
  <si>
    <t>2.2.</t>
  </si>
  <si>
    <t>Isevoolse kanalisatsioonitorustiku rekonstrueerimine</t>
  </si>
  <si>
    <t>sh Pihlaka ja Sireli tn lõigud (Põlva)</t>
  </si>
  <si>
    <t>sh Jaama ja raudtee vaheline lõik (Põlva)</t>
  </si>
  <si>
    <t>sh Roosi tn 16, Lina tn 20, Lina tn 18 (Põlva)</t>
  </si>
  <si>
    <t>sh Jaama-Kase ristmikust Jaama tn põhja suunas (Põlva)</t>
  </si>
  <si>
    <t>sh Roosi tn 20 lõik (Põlva)</t>
  </si>
  <si>
    <t>sh Jaama tn 76 kuni KP-Jaama4 (Põlva)</t>
  </si>
  <si>
    <t>sh Oru tee kuni Mällo tee 10 (Himmaste)</t>
  </si>
  <si>
    <t>2.3.</t>
  </si>
  <si>
    <t>Survekanalisatsiooni rajamine</t>
  </si>
  <si>
    <t>sh KPJ-Himmaste 3 ühendus (Himmaste)</t>
  </si>
  <si>
    <t>sh Keskuse tee 28 ühendus Himmaste külas (Himmaste)</t>
  </si>
  <si>
    <t>sh KPJ-Himmaste 2 ühendus (Himmaste)</t>
  </si>
  <si>
    <t>2.4.</t>
  </si>
  <si>
    <t>Reoveepumplate rajamine</t>
  </si>
  <si>
    <t>sh KPJ-Himmaste 2 ja Himmaste 3 (Himmaste)</t>
  </si>
  <si>
    <t>2.5.</t>
  </si>
  <si>
    <t>Põlva RVP rekonstrueerimine</t>
  </si>
  <si>
    <t>sh Põlva RVP trummelkompostrite rekonstrueerimine</t>
  </si>
  <si>
    <t>sh avariigeneraatori paigaldus ja alajaama ümberehitus</t>
  </si>
  <si>
    <t xml:space="preserve">sh uue pesuvetepurgla ehitus  </t>
  </si>
  <si>
    <t>sh traktori soetamine</t>
  </si>
  <si>
    <t>sh päikesepargi laiendamine (80 kW kuni 150 kW)</t>
  </si>
  <si>
    <t>3.</t>
  </si>
  <si>
    <t>Sademevesi</t>
  </si>
  <si>
    <t>3.1.</t>
  </si>
  <si>
    <t>Sademeveesüsteemide hüdraulilise mudeli koostamine Põlva linnas</t>
  </si>
  <si>
    <t>3.2.</t>
  </si>
  <si>
    <t>Sademeveetorustiku rajamine</t>
  </si>
  <si>
    <t>sh Pihlaka tn torustik ja Lina tn pikendus</t>
  </si>
  <si>
    <t>sh Savi tn torustik kuni rekonstrueeritav kraav</t>
  </si>
  <si>
    <t>sh Kesk tn 40, 42 ja Kesk tn 38</t>
  </si>
  <si>
    <t>sh Lina tn 17 ja 19 vaheline toru kuni rekonstrueeritav kraav</t>
  </si>
  <si>
    <t>3.3.</t>
  </si>
  <si>
    <t>Sademeveekraavide rajamine ja rekonstrueerimine</t>
  </si>
  <si>
    <t>sh Jaama tn kraavi rajamine</t>
  </si>
  <si>
    <t>sh Kaasiku tn 5 kuni Jaama tn 21 kraavi rajamine</t>
  </si>
  <si>
    <t>sh Tehnika, Kastani ja Tehnika põik kraavide rekonstrueerimine</t>
  </si>
  <si>
    <t>sh Lina tn 17 kuni Kirsi tn 18 kraavi rekonstrueerimine</t>
  </si>
  <si>
    <t>sh Kesk tn imbväljaku rajamine</t>
  </si>
  <si>
    <t>Peri RKA</t>
  </si>
  <si>
    <t>Investeeringud puuduvad</t>
  </si>
  <si>
    <t>Andre küla</t>
  </si>
  <si>
    <t>Ahja RKA</t>
  </si>
  <si>
    <t>Isevoolse kanalisatsioonitorustiku rajamine</t>
  </si>
  <si>
    <t>sh Tehase 7 ja 9</t>
  </si>
  <si>
    <t>sh Tartu mnt 18, 16, 16a, 14</t>
  </si>
  <si>
    <t>Ahja RVP rekonstrueerimine</t>
  </si>
  <si>
    <t>sh protsessimahuti katmine ja soojustamine</t>
  </si>
  <si>
    <t>Mooste RKA</t>
  </si>
  <si>
    <t>sh Tartu-Räpina-Värska tee</t>
  </si>
  <si>
    <t>sh Lasteaia tee koos ühendustega kuni Rasina mnt</t>
  </si>
  <si>
    <t>sh Rasina mnt koos ühendustega</t>
  </si>
  <si>
    <t>sh Mõisahoovi, Järveotsa tn</t>
  </si>
  <si>
    <t>JVP II astme võimekuse rajamine</t>
  </si>
  <si>
    <t>II astme pumbad ja automaatika</t>
  </si>
  <si>
    <t>kmpl</t>
  </si>
  <si>
    <t>joogiveemahutid 2x30 m3</t>
  </si>
  <si>
    <t>olemasoleva hoone rekonstrueerimine, piirdeaed</t>
  </si>
  <si>
    <t>sh Rasina mnt 17, 14, 12 ja 10</t>
  </si>
  <si>
    <t>Tilsi RKA</t>
  </si>
  <si>
    <t>sh Tilsi-Naruski tee</t>
  </si>
  <si>
    <t xml:space="preserve">Tuletõrjeveemahutite rajamine </t>
  </si>
  <si>
    <t>sh Tilsi-Naruski tee ühendus</t>
  </si>
  <si>
    <t>sh Järvekalda, Austa, Saare kinnistud</t>
  </si>
  <si>
    <t>sh Pärna kinnistud</t>
  </si>
  <si>
    <t>Survekanalisatsioonitorustiku rajamine</t>
  </si>
  <si>
    <t>sh Järvekalda</t>
  </si>
  <si>
    <t>Kanalisatsioonipumplate rajamine (Tilsi-Naruski tee ja Järvekalda)</t>
  </si>
  <si>
    <t>Vastse-Kuuste RKA</t>
  </si>
  <si>
    <t>sh Tiigi tn 8, 6 ja 4</t>
  </si>
  <si>
    <t>sh Kesktänav 18, 14, 12, 6, 4, 2</t>
  </si>
  <si>
    <t xml:space="preserve">sh Kaare tn pikendus kuni Ahja tee 10 </t>
  </si>
  <si>
    <t>sh Kesktänav RVP kuni JVP koos kinnistute ühendustorustikega</t>
  </si>
  <si>
    <t>sh Tiigi tn</t>
  </si>
  <si>
    <t>sh Pargi tn lääne suunal</t>
  </si>
  <si>
    <t>sh Pargi tn ida suunal</t>
  </si>
  <si>
    <t>sh Kaare tn</t>
  </si>
  <si>
    <t>sh Raja tn</t>
  </si>
  <si>
    <t>sh Karikakra tn ja Kaare tn 12, 19 ja 21</t>
  </si>
  <si>
    <t>PRK 11224 reservi jätmine</t>
  </si>
  <si>
    <t>1.4.</t>
  </si>
  <si>
    <t xml:space="preserve">PRK 11128 rekonstrueerimine ja JVP koos II astme pumplaga rajamine </t>
  </si>
  <si>
    <t>sh puurkaevpumpla hoone rekonstrueerimine</t>
  </si>
  <si>
    <t>sh II-astme pumpla rekonstrueerimine (sh pumbad ja mahuti)</t>
  </si>
  <si>
    <t>sh raua- ja mangaanieraldusseadmete paigaldamine</t>
  </si>
  <si>
    <t>sh filtripesuvee ärajuhtimiseks kanalisatsioonpumpla</t>
  </si>
  <si>
    <t>sh filtripesuvee ärajuhtimiseks survekanalisatsioonitorustik</t>
  </si>
  <si>
    <t>sh elektri- ja automaatikatööd</t>
  </si>
  <si>
    <t>sh juurdepääsutee rajamine ja piirdeaia paigaldamine</t>
  </si>
  <si>
    <t>sh Tiigi tn 2, 3, 5, 4, 6, 8</t>
  </si>
  <si>
    <t>sh Lasteaia tn 4, 6, 8 ja Tööstuse tn 20</t>
  </si>
  <si>
    <t>sh Kesktänav 18, 14, 12, 10, 6, 4, 2</t>
  </si>
  <si>
    <t>sh Pargi tn 7</t>
  </si>
  <si>
    <t>sh Ahja tee 10</t>
  </si>
  <si>
    <t>sh Tööstuse 10 ja 12</t>
  </si>
  <si>
    <t>sh Kesktänav lõuna kuni RVP koos kinnistute ühendustorustikega</t>
  </si>
  <si>
    <t>sh Kesktänav KPJ kuni Tööstuse tn 4</t>
  </si>
  <si>
    <t xml:space="preserve">sh Kaare tn </t>
  </si>
  <si>
    <t xml:space="preserve">sh Karikakra tn </t>
  </si>
  <si>
    <t>sh KPJ-Kesktänav</t>
  </si>
  <si>
    <t>sh KPJ-Tiigi</t>
  </si>
  <si>
    <t>sh KPJ-Pargi</t>
  </si>
  <si>
    <t>sh JVP ühendus</t>
  </si>
  <si>
    <t>Survekanalisatsioonitorustiku rekonstrueerimine</t>
  </si>
  <si>
    <t>sh KPJ-Karikakra</t>
  </si>
  <si>
    <t>Reoveepumplate rajamine/rekonstrueerimine</t>
  </si>
  <si>
    <t>sh KPJ-Kesktänav rajamine</t>
  </si>
  <si>
    <t>sh KPJ-Tiigi rajamine</t>
  </si>
  <si>
    <t>sh KPJ-Karikakra rajamine</t>
  </si>
  <si>
    <t>sh KPJ-Kaare rajamine</t>
  </si>
  <si>
    <t>sh KPJ-Pargi rekonstrueerimine</t>
  </si>
  <si>
    <t>sh vanade pumplate likvideerimine  (Karikakra, Kesktänav)</t>
  </si>
  <si>
    <t>2.6.</t>
  </si>
  <si>
    <t>Reoveepuhasti ehituslik ja tehniline rekonstrueerimine</t>
  </si>
  <si>
    <t>Kauksi RKA</t>
  </si>
  <si>
    <t>sh Kauksi Koolimaja kinnistu</t>
  </si>
  <si>
    <t>sh Kauksi kooli piirkonna ühendustorustik</t>
  </si>
  <si>
    <t>sh Kauksi küla torustikud</t>
  </si>
  <si>
    <t>PRK 11038 reservi viimine</t>
  </si>
  <si>
    <t>PRK 4947 rekonstrueerimine ligipääsutee rajamine</t>
  </si>
  <si>
    <t>Isevoolse kanalisatsioonitorustiku rekonstrueerimine (Põhikooli)</t>
  </si>
  <si>
    <t>Kauksi kooli piirkonna RVP rekonstrueerimine</t>
  </si>
  <si>
    <t>Kauksi RVP reoveepumpla rekonstrueerimine</t>
  </si>
  <si>
    <t>Aarna küla</t>
  </si>
  <si>
    <t>TTV mahuti rajamine kortermajade piirkonda</t>
  </si>
  <si>
    <t>Rasina küla</t>
  </si>
  <si>
    <t>PRK 11092 rekonstrueerimine (hoone soojustamine)</t>
  </si>
  <si>
    <t>Veetorustikule elektrikeevisliitmikute paigaldamine</t>
  </si>
  <si>
    <t>Jaanimõisa küla</t>
  </si>
  <si>
    <t>PRK 11075 rekonstrueerimine (filtripesuvee ärajuhtimissüsteem)</t>
  </si>
  <si>
    <t xml:space="preserve">Himma-Vardja piirkond </t>
  </si>
  <si>
    <t>Veetorustiku rekonstrueerimine (Vardja küla ühendus)</t>
  </si>
  <si>
    <t>sh Himma-Vardja ühendus</t>
  </si>
  <si>
    <t>sh Vardja külasisene</t>
  </si>
  <si>
    <t>TTV koha rajamine koos juurdepääsuteega</t>
  </si>
  <si>
    <t>sh Sikaristi</t>
  </si>
  <si>
    <t>sh Pereelamutu tee kuni RVP</t>
  </si>
  <si>
    <t>Reoveepuhasti rajamine (võre-septik-biotiik)</t>
  </si>
  <si>
    <t>sh reoveepuhasti rajamine koos ligipääsuteega</t>
  </si>
  <si>
    <t>sh biotiikide puhastamine ja rekonstrueerimine</t>
  </si>
  <si>
    <r>
      <t>m</t>
    </r>
    <r>
      <rPr>
        <sz val="11"/>
        <rFont val="Calibri"/>
        <family val="2"/>
      </rPr>
      <t>²</t>
    </r>
  </si>
  <si>
    <t>Karilatsi küla</t>
  </si>
  <si>
    <t>PRK 57327 rekonstrueerimine</t>
  </si>
  <si>
    <t>Reoveepuhasti rekonstrueerimine</t>
  </si>
  <si>
    <t>Hatiku piirkond (Mammaste küla)</t>
  </si>
  <si>
    <t>Uue puurkaev-pumpla rajamine</t>
  </si>
  <si>
    <t>Puurkaevu filtrivee imbkaevu rajamine</t>
  </si>
  <si>
    <t>Taevaskoja küla</t>
  </si>
  <si>
    <t>TTV mahuti rajamine puurkaev-pumpla juurde</t>
  </si>
  <si>
    <t>Kiidjärve küla</t>
  </si>
  <si>
    <t>PRK 11085 rekonstrueerimine</t>
  </si>
  <si>
    <t>Lahe RKA</t>
  </si>
  <si>
    <t>PRK11292 rekonsrueerimine ja JVP rajamine</t>
  </si>
  <si>
    <t>sh uue tehnohoone rajamine koos piirdeaia ja ligipääsuteega</t>
  </si>
  <si>
    <t>sh puurkaevu rekonstrueerimine ja puhastuspumpamine</t>
  </si>
  <si>
    <t>sh veetöötlusseadmete paigaldamine</t>
  </si>
  <si>
    <t>sh elektri- ja automaatikatööd ja kaugjuhtimine</t>
  </si>
  <si>
    <t>Lahe RVP rekonstrueerimine (võre-septik-biotiik)</t>
  </si>
  <si>
    <t>sh võresüsteemi hoone ja võre ning pumpla paigaldamine</t>
  </si>
  <si>
    <t>sh septiksüsteemi paigaldamine</t>
  </si>
  <si>
    <t>sh torustikud ja proovivõtukaev</t>
  </si>
  <si>
    <t>sh reoveepuhasti ligipääsutee ja piirdeaed</t>
  </si>
  <si>
    <t xml:space="preserve">sh elektri- ja automaatikatööd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</si>
</sst>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</font>
    <font>
      <i/>
      <strike/>
      <sz val="11"/>
      <color theme="2" tint="-9.9978637043366805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130">
    <xf numFmtId="0" fontId="0" fillId="0" borderId="0" xfId="0"/>
    <xf numFmtId="44" fontId="4" fillId="2" borderId="4" xfId="3" applyFont="1" applyFill="1" applyBorder="1"/>
    <xf numFmtId="44" fontId="4" fillId="4" borderId="6" xfId="3" applyFont="1" applyFill="1" applyBorder="1"/>
    <xf numFmtId="44" fontId="5" fillId="0" borderId="4" xfId="3" applyFont="1" applyFill="1" applyBorder="1"/>
    <xf numFmtId="44" fontId="4" fillId="0" borderId="4" xfId="3" applyFont="1" applyFill="1" applyBorder="1"/>
    <xf numFmtId="44" fontId="4" fillId="0" borderId="4" xfId="3" applyFont="1" applyBorder="1"/>
    <xf numFmtId="44" fontId="5" fillId="0" borderId="4" xfId="3" applyFont="1" applyBorder="1"/>
    <xf numFmtId="44" fontId="4" fillId="5" borderId="6" xfId="3" applyFont="1" applyFill="1" applyBorder="1"/>
    <xf numFmtId="44" fontId="4" fillId="5" borderId="0" xfId="3" applyFont="1" applyFill="1" applyBorder="1"/>
    <xf numFmtId="44" fontId="2" fillId="0" borderId="4" xfId="3" applyFont="1" applyBorder="1"/>
    <xf numFmtId="0" fontId="1" fillId="0" borderId="0" xfId="4"/>
    <xf numFmtId="0" fontId="1" fillId="0" borderId="0" xfId="4" applyAlignment="1">
      <alignment horizontal="center"/>
    </xf>
    <xf numFmtId="0" fontId="3" fillId="0" borderId="0" xfId="4" applyFont="1"/>
    <xf numFmtId="0" fontId="4" fillId="7" borderId="9" xfId="4" applyFont="1" applyFill="1" applyBorder="1" applyAlignment="1">
      <alignment horizontal="right"/>
    </xf>
    <xf numFmtId="0" fontId="4" fillId="7" borderId="9" xfId="4" applyFont="1" applyFill="1" applyBorder="1"/>
    <xf numFmtId="0" fontId="4" fillId="7" borderId="9" xfId="4" applyFont="1" applyFill="1" applyBorder="1" applyAlignment="1">
      <alignment horizontal="center"/>
    </xf>
    <xf numFmtId="0" fontId="4" fillId="0" borderId="0" xfId="4" applyFont="1"/>
    <xf numFmtId="0" fontId="4" fillId="5" borderId="0" xfId="4" applyFont="1" applyFill="1" applyAlignment="1">
      <alignment horizontal="left"/>
    </xf>
    <xf numFmtId="0" fontId="4" fillId="5" borderId="0" xfId="4" applyFont="1" applyFill="1" applyAlignment="1">
      <alignment horizontal="center"/>
    </xf>
    <xf numFmtId="0" fontId="4" fillId="0" borderId="0" xfId="4" applyFont="1" applyAlignment="1">
      <alignment horizontal="center"/>
    </xf>
    <xf numFmtId="44" fontId="4" fillId="0" borderId="9" xfId="4" applyNumberFormat="1" applyFont="1" applyBorder="1"/>
    <xf numFmtId="0" fontId="4" fillId="2" borderId="8" xfId="4" applyFont="1" applyFill="1" applyBorder="1" applyAlignment="1">
      <alignment horizontal="right"/>
    </xf>
    <xf numFmtId="0" fontId="4" fillId="2" borderId="7" xfId="4" applyFont="1" applyFill="1" applyBorder="1"/>
    <xf numFmtId="0" fontId="4" fillId="2" borderId="7" xfId="4" applyFont="1" applyFill="1" applyBorder="1" applyAlignment="1">
      <alignment horizontal="center"/>
    </xf>
    <xf numFmtId="44" fontId="4" fillId="2" borderId="6" xfId="5" applyFont="1" applyFill="1" applyBorder="1"/>
    <xf numFmtId="44" fontId="1" fillId="0" borderId="0" xfId="4" applyNumberFormat="1"/>
    <xf numFmtId="0" fontId="4" fillId="0" borderId="5" xfId="4" applyFont="1" applyBorder="1" applyAlignment="1">
      <alignment horizontal="right"/>
    </xf>
    <xf numFmtId="0" fontId="2" fillId="0" borderId="5" xfId="4" applyFont="1" applyBorder="1" applyAlignment="1">
      <alignment horizontal="right"/>
    </xf>
    <xf numFmtId="0" fontId="5" fillId="0" borderId="0" xfId="4" applyFont="1" applyAlignment="1">
      <alignment horizontal="right"/>
    </xf>
    <xf numFmtId="0" fontId="5" fillId="0" borderId="0" xfId="4" applyFont="1" applyAlignment="1">
      <alignment horizontal="center"/>
    </xf>
    <xf numFmtId="0" fontId="5" fillId="0" borderId="0" xfId="4" applyFont="1"/>
    <xf numFmtId="44" fontId="5" fillId="0" borderId="4" xfId="5" applyFont="1" applyBorder="1"/>
    <xf numFmtId="0" fontId="4" fillId="0" borderId="0" xfId="4" applyFont="1" applyAlignment="1">
      <alignment vertical="center" wrapText="1"/>
    </xf>
    <xf numFmtId="0" fontId="6" fillId="0" borderId="0" xfId="4" applyFont="1" applyAlignment="1">
      <alignment vertical="center"/>
    </xf>
    <xf numFmtId="0" fontId="4" fillId="0" borderId="10" xfId="4" applyFont="1" applyBorder="1" applyAlignment="1">
      <alignment vertical="center" wrapText="1"/>
    </xf>
    <xf numFmtId="44" fontId="4" fillId="0" borderId="10" xfId="5" applyFont="1" applyBorder="1" applyAlignment="1">
      <alignment vertical="center" wrapText="1"/>
    </xf>
    <xf numFmtId="0" fontId="4" fillId="0" borderId="9" xfId="4" applyFont="1" applyBorder="1"/>
    <xf numFmtId="44" fontId="4" fillId="0" borderId="9" xfId="5" applyFont="1" applyBorder="1"/>
    <xf numFmtId="44" fontId="6" fillId="0" borderId="0" xfId="4" applyNumberFormat="1" applyFont="1" applyAlignment="1">
      <alignment vertical="center"/>
    </xf>
    <xf numFmtId="0" fontId="1" fillId="0" borderId="0" xfId="4" applyAlignment="1">
      <alignment horizontal="right"/>
    </xf>
    <xf numFmtId="44" fontId="4" fillId="0" borderId="0" xfId="4" applyNumberFormat="1" applyFont="1" applyAlignment="1">
      <alignment vertical="center" wrapText="1"/>
    </xf>
    <xf numFmtId="44" fontId="3" fillId="0" borderId="0" xfId="4" applyNumberFormat="1" applyFont="1"/>
    <xf numFmtId="44" fontId="5" fillId="0" borderId="0" xfId="5" applyFont="1" applyFill="1" applyBorder="1"/>
    <xf numFmtId="44" fontId="5" fillId="0" borderId="0" xfId="5" applyFont="1" applyFill="1" applyBorder="1" applyAlignment="1">
      <alignment horizontal="right"/>
    </xf>
    <xf numFmtId="44" fontId="1" fillId="0" borderId="4" xfId="5" applyFont="1" applyBorder="1"/>
    <xf numFmtId="0" fontId="4" fillId="0" borderId="0" xfId="4" applyFont="1" applyAlignment="1">
      <alignment horizontal="right"/>
    </xf>
    <xf numFmtId="0" fontId="4" fillId="0" borderId="0" xfId="4" applyFont="1" applyAlignment="1">
      <alignment horizontal="left"/>
    </xf>
    <xf numFmtId="0" fontId="4" fillId="0" borderId="11" xfId="4" applyFont="1" applyBorder="1"/>
    <xf numFmtId="44" fontId="4" fillId="0" borderId="11" xfId="5" applyFont="1" applyBorder="1"/>
    <xf numFmtId="0" fontId="4" fillId="2" borderId="5" xfId="4" applyFont="1" applyFill="1" applyBorder="1" applyAlignment="1">
      <alignment horizontal="right"/>
    </xf>
    <xf numFmtId="0" fontId="4" fillId="2" borderId="0" xfId="4" applyFont="1" applyFill="1"/>
    <xf numFmtId="0" fontId="4" fillId="2" borderId="0" xfId="4" applyFont="1" applyFill="1" applyAlignment="1">
      <alignment horizontal="center"/>
    </xf>
    <xf numFmtId="44" fontId="4" fillId="2" borderId="4" xfId="5" applyFont="1" applyFill="1" applyBorder="1"/>
    <xf numFmtId="16" fontId="4" fillId="0" borderId="5" xfId="4" applyNumberFormat="1" applyFont="1" applyBorder="1" applyAlignment="1">
      <alignment horizontal="right"/>
    </xf>
    <xf numFmtId="44" fontId="4" fillId="0" borderId="4" xfId="5" applyFont="1" applyBorder="1"/>
    <xf numFmtId="0" fontId="1" fillId="0" borderId="5" xfId="4" applyBorder="1"/>
    <xf numFmtId="0" fontId="2" fillId="0" borderId="0" xfId="4" applyFont="1"/>
    <xf numFmtId="44" fontId="2" fillId="0" borderId="0" xfId="4" applyNumberFormat="1" applyFont="1"/>
    <xf numFmtId="44" fontId="4" fillId="0" borderId="0" xfId="5" applyFont="1" applyBorder="1"/>
    <xf numFmtId="0" fontId="5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4" fillId="5" borderId="0" xfId="4" applyFont="1" applyFill="1"/>
    <xf numFmtId="0" fontId="4" fillId="4" borderId="0" xfId="4" applyFont="1" applyFill="1"/>
    <xf numFmtId="0" fontId="4" fillId="3" borderId="0" xfId="4" applyFont="1" applyFill="1"/>
    <xf numFmtId="0" fontId="2" fillId="0" borderId="0" xfId="4" applyFont="1" applyAlignment="1">
      <alignment horizontal="right"/>
    </xf>
    <xf numFmtId="0" fontId="4" fillId="0" borderId="0" xfId="4" applyFont="1" applyAlignment="1">
      <alignment horizontal="center" vertical="center"/>
    </xf>
    <xf numFmtId="44" fontId="3" fillId="0" borderId="4" xfId="5" applyFont="1" applyBorder="1"/>
    <xf numFmtId="0" fontId="2" fillId="0" borderId="3" xfId="4" applyFont="1" applyBorder="1" applyAlignment="1">
      <alignment horizontal="right"/>
    </xf>
    <xf numFmtId="0" fontId="5" fillId="0" borderId="2" xfId="4" applyFont="1" applyBorder="1" applyAlignment="1">
      <alignment horizontal="center"/>
    </xf>
    <xf numFmtId="0" fontId="5" fillId="0" borderId="2" xfId="4" applyFont="1" applyBorder="1"/>
    <xf numFmtId="0" fontId="4" fillId="5" borderId="7" xfId="4" applyFont="1" applyFill="1" applyBorder="1" applyAlignment="1">
      <alignment horizontal="left"/>
    </xf>
    <xf numFmtId="0" fontId="4" fillId="5" borderId="7" xfId="4" applyFont="1" applyFill="1" applyBorder="1" applyAlignment="1">
      <alignment horizontal="center"/>
    </xf>
    <xf numFmtId="44" fontId="4" fillId="0" borderId="4" xfId="5" applyFont="1" applyFill="1" applyBorder="1"/>
    <xf numFmtId="16" fontId="2" fillId="0" borderId="5" xfId="4" applyNumberFormat="1" applyFont="1" applyBorder="1" applyAlignment="1">
      <alignment horizontal="right"/>
    </xf>
    <xf numFmtId="0" fontId="2" fillId="0" borderId="0" xfId="4" applyFont="1" applyAlignment="1">
      <alignment horizontal="center"/>
    </xf>
    <xf numFmtId="44" fontId="2" fillId="0" borderId="4" xfId="5" applyFont="1" applyFill="1" applyBorder="1"/>
    <xf numFmtId="0" fontId="4" fillId="4" borderId="7" xfId="4" applyFont="1" applyFill="1" applyBorder="1" applyAlignment="1">
      <alignment horizontal="left"/>
    </xf>
    <xf numFmtId="0" fontId="4" fillId="4" borderId="7" xfId="4" applyFont="1" applyFill="1" applyBorder="1" applyAlignment="1">
      <alignment horizontal="center"/>
    </xf>
    <xf numFmtId="0" fontId="4" fillId="4" borderId="0" xfId="4" applyFont="1" applyFill="1" applyAlignment="1">
      <alignment horizontal="left"/>
    </xf>
    <xf numFmtId="0" fontId="4" fillId="4" borderId="0" xfId="4" applyFont="1" applyFill="1" applyAlignment="1">
      <alignment horizontal="center"/>
    </xf>
    <xf numFmtId="44" fontId="5" fillId="0" borderId="4" xfId="5" applyFont="1" applyFill="1" applyBorder="1"/>
    <xf numFmtId="0" fontId="5" fillId="0" borderId="5" xfId="4" applyFont="1" applyBorder="1" applyAlignment="1">
      <alignment horizontal="right"/>
    </xf>
    <xf numFmtId="44" fontId="4" fillId="4" borderId="6" xfId="5" applyFont="1" applyFill="1" applyBorder="1"/>
    <xf numFmtId="0" fontId="3" fillId="0" borderId="0" xfId="4" applyFont="1" applyAlignment="1">
      <alignment horizontal="left"/>
    </xf>
    <xf numFmtId="0" fontId="1" fillId="0" borderId="5" xfId="4" applyBorder="1" applyAlignment="1">
      <alignment horizontal="right"/>
    </xf>
    <xf numFmtId="44" fontId="2" fillId="0" borderId="4" xfId="5" applyFont="1" applyBorder="1"/>
    <xf numFmtId="0" fontId="0" fillId="0" borderId="0" xfId="4" applyFont="1"/>
    <xf numFmtId="16" fontId="1" fillId="0" borderId="5" xfId="4" applyNumberFormat="1" applyBorder="1" applyAlignment="1">
      <alignment horizontal="right"/>
    </xf>
    <xf numFmtId="0" fontId="4" fillId="3" borderId="7" xfId="4" applyFont="1" applyFill="1" applyBorder="1" applyAlignment="1">
      <alignment horizontal="center"/>
    </xf>
    <xf numFmtId="0" fontId="4" fillId="3" borderId="7" xfId="4" applyFont="1" applyFill="1" applyBorder="1" applyAlignment="1">
      <alignment horizontal="left"/>
    </xf>
    <xf numFmtId="44" fontId="4" fillId="3" borderId="6" xfId="5" applyFont="1" applyFill="1" applyBorder="1"/>
    <xf numFmtId="44" fontId="0" fillId="0" borderId="4" xfId="5" applyFont="1" applyBorder="1"/>
    <xf numFmtId="0" fontId="4" fillId="3" borderId="0" xfId="4" applyFont="1" applyFill="1" applyAlignment="1">
      <alignment horizontal="center"/>
    </xf>
    <xf numFmtId="0" fontId="4" fillId="3" borderId="0" xfId="4" applyFont="1" applyFill="1" applyAlignment="1">
      <alignment horizontal="left"/>
    </xf>
    <xf numFmtId="44" fontId="4" fillId="3" borderId="4" xfId="5" applyFont="1" applyFill="1" applyBorder="1"/>
    <xf numFmtId="0" fontId="7" fillId="0" borderId="5" xfId="4" applyFont="1" applyBorder="1" applyAlignment="1">
      <alignment horizontal="right"/>
    </xf>
    <xf numFmtId="0" fontId="7" fillId="0" borderId="0" xfId="4" applyFont="1"/>
    <xf numFmtId="0" fontId="7" fillId="0" borderId="0" xfId="4" applyFont="1" applyAlignment="1">
      <alignment horizont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vertical="center" wrapText="1"/>
    </xf>
    <xf numFmtId="0" fontId="4" fillId="0" borderId="0" xfId="4" applyFont="1" applyAlignment="1">
      <alignment textRotation="90" wrapText="1"/>
    </xf>
    <xf numFmtId="0" fontId="9" fillId="0" borderId="5" xfId="4" applyFont="1" applyBorder="1" applyAlignment="1">
      <alignment horizontal="right"/>
    </xf>
    <xf numFmtId="0" fontId="9" fillId="0" borderId="0" xfId="4" applyFont="1"/>
    <xf numFmtId="0" fontId="9" fillId="0" borderId="0" xfId="4" applyFont="1" applyAlignment="1">
      <alignment horizontal="center"/>
    </xf>
    <xf numFmtId="44" fontId="9" fillId="0" borderId="4" xfId="5" applyFont="1" applyBorder="1"/>
    <xf numFmtId="0" fontId="10" fillId="0" borderId="0" xfId="4" applyFont="1" applyAlignment="1">
      <alignment horizontal="right"/>
    </xf>
    <xf numFmtId="0" fontId="10" fillId="0" borderId="0" xfId="4" applyFont="1" applyAlignment="1">
      <alignment horizontal="center"/>
    </xf>
    <xf numFmtId="0" fontId="10" fillId="0" borderId="0" xfId="4" applyFont="1"/>
    <xf numFmtId="44" fontId="7" fillId="0" borderId="4" xfId="5" applyFont="1" applyBorder="1"/>
    <xf numFmtId="0" fontId="10" fillId="0" borderId="2" xfId="4" applyFont="1" applyBorder="1" applyAlignment="1">
      <alignment horizontal="right"/>
    </xf>
    <xf numFmtId="0" fontId="9" fillId="4" borderId="0" xfId="4" applyFont="1" applyFill="1" applyAlignment="1">
      <alignment horizontal="center"/>
    </xf>
    <xf numFmtId="0" fontId="9" fillId="4" borderId="0" xfId="4" applyFont="1" applyFill="1" applyAlignment="1">
      <alignment horizontal="left"/>
    </xf>
    <xf numFmtId="44" fontId="9" fillId="4" borderId="4" xfId="5" applyFont="1" applyFill="1" applyBorder="1"/>
    <xf numFmtId="0" fontId="12" fillId="0" borderId="0" xfId="4" applyFont="1" applyAlignment="1">
      <alignment vertical="center"/>
    </xf>
    <xf numFmtId="44" fontId="4" fillId="0" borderId="10" xfId="4" applyNumberFormat="1" applyFont="1" applyBorder="1"/>
    <xf numFmtId="44" fontId="5" fillId="0" borderId="1" xfId="5" applyFont="1" applyBorder="1"/>
    <xf numFmtId="0" fontId="4" fillId="3" borderId="8" xfId="4" applyFont="1" applyFill="1" applyBorder="1" applyAlignment="1">
      <alignment horizontal="left"/>
    </xf>
    <xf numFmtId="0" fontId="4" fillId="3" borderId="7" xfId="4" applyFont="1" applyFill="1" applyBorder="1" applyAlignment="1">
      <alignment horizontal="left"/>
    </xf>
    <xf numFmtId="0" fontId="4" fillId="3" borderId="5" xfId="4" applyFont="1" applyFill="1" applyBorder="1" applyAlignment="1">
      <alignment horizontal="left"/>
    </xf>
    <xf numFmtId="0" fontId="4" fillId="3" borderId="0" xfId="4" applyFont="1" applyFill="1" applyAlignment="1">
      <alignment horizontal="left"/>
    </xf>
    <xf numFmtId="0" fontId="4" fillId="4" borderId="8" xfId="4" applyFont="1" applyFill="1" applyBorder="1" applyAlignment="1">
      <alignment horizontal="left"/>
    </xf>
    <xf numFmtId="0" fontId="4" fillId="4" borderId="7" xfId="4" applyFont="1" applyFill="1" applyBorder="1" applyAlignment="1">
      <alignment horizontal="left"/>
    </xf>
    <xf numFmtId="0" fontId="9" fillId="4" borderId="8" xfId="4" applyFont="1" applyFill="1" applyBorder="1" applyAlignment="1">
      <alignment horizontal="left"/>
    </xf>
    <xf numFmtId="0" fontId="9" fillId="4" borderId="7" xfId="4" applyFont="1" applyFill="1" applyBorder="1" applyAlignment="1">
      <alignment horizontal="left"/>
    </xf>
    <xf numFmtId="0" fontId="4" fillId="5" borderId="8" xfId="4" applyFont="1" applyFill="1" applyBorder="1" applyAlignment="1">
      <alignment horizontal="left"/>
    </xf>
    <xf numFmtId="0" fontId="4" fillId="5" borderId="7" xfId="4" applyFont="1" applyFill="1" applyBorder="1" applyAlignment="1">
      <alignment horizontal="left"/>
    </xf>
    <xf numFmtId="0" fontId="4" fillId="4" borderId="0" xfId="4" applyFont="1" applyFill="1" applyAlignment="1">
      <alignment horizontal="left"/>
    </xf>
    <xf numFmtId="0" fontId="4" fillId="2" borderId="9" xfId="4" applyFont="1" applyFill="1" applyBorder="1" applyAlignment="1">
      <alignment horizontal="center"/>
    </xf>
    <xf numFmtId="0" fontId="4" fillId="5" borderId="0" xfId="4" applyFont="1" applyFill="1" applyAlignment="1">
      <alignment horizontal="left"/>
    </xf>
    <xf numFmtId="0" fontId="4" fillId="6" borderId="9" xfId="4" applyFont="1" applyFill="1" applyBorder="1" applyAlignment="1">
      <alignment horizontal="center"/>
    </xf>
  </cellXfs>
  <cellStyles count="6">
    <cellStyle name="Currency 2" xfId="2" xr:uid="{6FC5829F-8A8F-40ED-AAA2-F2B9EBC08058}"/>
    <cellStyle name="Currency 2 2" xfId="3" xr:uid="{8CB361F7-3B87-4ED3-9AC6-9469657DA716}"/>
    <cellStyle name="Currency 2 3" xfId="5" xr:uid="{F0DE0D30-B3F6-412D-9B34-3DEF37B3675C}"/>
    <cellStyle name="Normaallaad" xfId="0" builtinId="0"/>
    <cellStyle name="Normal 2" xfId="1" xr:uid="{1755A629-645B-4D90-A404-985079DFE301}"/>
    <cellStyle name="Normal 2 2" xfId="4" xr:uid="{3A82F4DB-F5E6-43EF-BEF8-431B6BA14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A4280-3384-415D-8C4F-393828D64630}">
  <dimension ref="A1:AD264"/>
  <sheetViews>
    <sheetView tabSelected="1" zoomScale="70" zoomScaleNormal="70" workbookViewId="0">
      <selection activeCell="K28" sqref="K28"/>
    </sheetView>
  </sheetViews>
  <sheetFormatPr defaultColWidth="9.140625" defaultRowHeight="15"/>
  <cols>
    <col min="1" max="1" width="9.140625" style="10"/>
    <col min="2" max="2" width="65.85546875" style="10" customWidth="1"/>
    <col min="3" max="3" width="6.42578125" style="11" customWidth="1"/>
    <col min="4" max="4" width="13.7109375" style="10" bestFit="1" customWidth="1"/>
    <col min="5" max="5" width="13.28515625" style="10" bestFit="1" customWidth="1"/>
    <col min="6" max="6" width="23.140625" style="10" bestFit="1" customWidth="1"/>
    <col min="7" max="7" width="9.140625" style="10"/>
    <col min="8" max="8" width="11" style="10" customWidth="1"/>
    <col min="9" max="9" width="14.5703125" style="10" customWidth="1"/>
    <col min="10" max="10" width="21.28515625" style="10" bestFit="1" customWidth="1"/>
    <col min="11" max="11" width="18.7109375" style="10" customWidth="1"/>
    <col min="12" max="20" width="15.7109375" style="10" customWidth="1"/>
    <col min="21" max="21" width="15.7109375" style="39" customWidth="1"/>
    <col min="22" max="31" width="15.7109375" style="10" customWidth="1"/>
    <col min="32" max="16384" width="9.140625" style="10"/>
  </cols>
  <sheetData>
    <row r="1" spans="1:30">
      <c r="U1" s="10"/>
    </row>
    <row r="2" spans="1:30">
      <c r="A2" s="127" t="s">
        <v>0</v>
      </c>
      <c r="B2" s="127"/>
      <c r="C2" s="127"/>
      <c r="D2" s="127"/>
      <c r="E2" s="127"/>
      <c r="F2" s="127"/>
      <c r="U2" s="10"/>
    </row>
    <row r="3" spans="1:30">
      <c r="A3" s="13" t="s">
        <v>1</v>
      </c>
      <c r="B3" s="14" t="s">
        <v>2</v>
      </c>
      <c r="C3" s="15" t="s">
        <v>3</v>
      </c>
      <c r="D3" s="14" t="s">
        <v>4</v>
      </c>
      <c r="E3" s="14" t="s">
        <v>5</v>
      </c>
      <c r="F3" s="14" t="s">
        <v>6</v>
      </c>
      <c r="H3" s="16"/>
      <c r="U3" s="10"/>
    </row>
    <row r="4" spans="1:30">
      <c r="A4" s="128" t="s">
        <v>7</v>
      </c>
      <c r="B4" s="128"/>
      <c r="C4" s="18"/>
      <c r="D4" s="17"/>
      <c r="E4" s="17"/>
      <c r="F4" s="8">
        <f>F5+F29+F62</f>
        <v>3873850</v>
      </c>
      <c r="H4" s="16"/>
      <c r="U4" s="10"/>
    </row>
    <row r="5" spans="1:30">
      <c r="A5" s="21" t="s">
        <v>8</v>
      </c>
      <c r="B5" s="22" t="s">
        <v>9</v>
      </c>
      <c r="C5" s="23"/>
      <c r="D5" s="22"/>
      <c r="E5" s="22"/>
      <c r="F5" s="24">
        <f>F6+F19+F28</f>
        <v>1134050</v>
      </c>
      <c r="G5" s="12"/>
      <c r="H5" s="25"/>
      <c r="I5" s="129" t="s">
        <v>10</v>
      </c>
      <c r="J5" s="129"/>
      <c r="U5" s="10"/>
    </row>
    <row r="6" spans="1:30">
      <c r="A6" s="26" t="s">
        <v>11</v>
      </c>
      <c r="B6" s="16" t="s">
        <v>12</v>
      </c>
      <c r="C6" s="19" t="s">
        <v>13</v>
      </c>
      <c r="D6" s="16">
        <f>SUM(D7:D18)</f>
        <v>1771</v>
      </c>
      <c r="E6" s="16"/>
      <c r="F6" s="5">
        <f>SUM(F7:F18)</f>
        <v>265650</v>
      </c>
      <c r="H6" s="25"/>
      <c r="I6" s="34" t="str">
        <f>A4</f>
        <v>Põlva RKA</v>
      </c>
      <c r="J6" s="35">
        <f>F4</f>
        <v>3873850</v>
      </c>
      <c r="U6" s="10"/>
    </row>
    <row r="7" spans="1:30">
      <c r="A7" s="27"/>
      <c r="B7" s="28" t="s">
        <v>14</v>
      </c>
      <c r="C7" s="29" t="s">
        <v>13</v>
      </c>
      <c r="D7" s="30">
        <v>61</v>
      </c>
      <c r="E7" s="30">
        <v>150</v>
      </c>
      <c r="F7" s="6">
        <f t="shared" ref="F7:F18" si="0">E7*D7</f>
        <v>9150</v>
      </c>
      <c r="H7" s="25"/>
      <c r="I7" s="36" t="str">
        <f>A75</f>
        <v>Peri RKA</v>
      </c>
      <c r="J7" s="37">
        <f>F75</f>
        <v>0</v>
      </c>
      <c r="U7" s="10"/>
    </row>
    <row r="8" spans="1:30">
      <c r="A8" s="27"/>
      <c r="B8" s="28" t="s">
        <v>15</v>
      </c>
      <c r="C8" s="29" t="s">
        <v>13</v>
      </c>
      <c r="D8" s="30">
        <v>198</v>
      </c>
      <c r="E8" s="30">
        <v>150</v>
      </c>
      <c r="F8" s="6">
        <f t="shared" si="0"/>
        <v>29700</v>
      </c>
      <c r="H8" s="25"/>
      <c r="I8" s="36" t="str">
        <f>A80</f>
        <v>Andre küla</v>
      </c>
      <c r="J8" s="37">
        <f>F80</f>
        <v>0</v>
      </c>
      <c r="U8" s="10"/>
    </row>
    <row r="9" spans="1:30">
      <c r="A9" s="27"/>
      <c r="B9" s="28" t="s">
        <v>16</v>
      </c>
      <c r="C9" s="29" t="s">
        <v>13</v>
      </c>
      <c r="D9" s="30">
        <v>95</v>
      </c>
      <c r="E9" s="30">
        <v>150</v>
      </c>
      <c r="F9" s="6">
        <f t="shared" si="0"/>
        <v>14250</v>
      </c>
      <c r="H9" s="25"/>
      <c r="I9" s="36" t="str">
        <f>A85</f>
        <v>Ahja RKA</v>
      </c>
      <c r="J9" s="37">
        <f>F85</f>
        <v>96200</v>
      </c>
      <c r="U9" s="10"/>
    </row>
    <row r="10" spans="1:30">
      <c r="A10" s="27"/>
      <c r="B10" s="28" t="s">
        <v>17</v>
      </c>
      <c r="C10" s="11" t="s">
        <v>13</v>
      </c>
      <c r="D10" s="30">
        <v>37</v>
      </c>
      <c r="E10" s="30">
        <v>150</v>
      </c>
      <c r="F10" s="31">
        <f t="shared" si="0"/>
        <v>5550</v>
      </c>
      <c r="H10" s="25"/>
      <c r="I10" s="36" t="str">
        <f>A94</f>
        <v>Mooste RKA</v>
      </c>
      <c r="J10" s="37">
        <f>F94</f>
        <v>601550</v>
      </c>
      <c r="U10" s="10"/>
    </row>
    <row r="11" spans="1:30">
      <c r="A11" s="27"/>
      <c r="B11" s="28" t="s">
        <v>18</v>
      </c>
      <c r="C11" s="29" t="s">
        <v>13</v>
      </c>
      <c r="D11" s="30">
        <v>114</v>
      </c>
      <c r="E11" s="30">
        <v>150</v>
      </c>
      <c r="F11" s="6">
        <f t="shared" si="0"/>
        <v>17100</v>
      </c>
      <c r="H11" s="25"/>
      <c r="I11" s="36" t="str">
        <f>A108</f>
        <v>Tilsi RKA</v>
      </c>
      <c r="J11" s="37">
        <f>F108</f>
        <v>505600</v>
      </c>
      <c r="U11" s="10"/>
    </row>
    <row r="12" spans="1:30">
      <c r="A12" s="27"/>
      <c r="B12" s="28" t="s">
        <v>19</v>
      </c>
      <c r="C12" s="29" t="s">
        <v>13</v>
      </c>
      <c r="D12" s="30">
        <v>99</v>
      </c>
      <c r="E12" s="30">
        <v>150</v>
      </c>
      <c r="F12" s="3">
        <f t="shared" si="0"/>
        <v>14850</v>
      </c>
      <c r="H12" s="25"/>
      <c r="I12" s="36" t="str">
        <f>A124</f>
        <v>Vastse-Kuuste RKA</v>
      </c>
      <c r="J12" s="37">
        <f>F124</f>
        <v>1713400</v>
      </c>
      <c r="U12" s="10"/>
    </row>
    <row r="13" spans="1:30">
      <c r="A13" s="27"/>
      <c r="B13" s="28" t="s">
        <v>20</v>
      </c>
      <c r="C13" s="29" t="s">
        <v>13</v>
      </c>
      <c r="D13" s="30">
        <v>347</v>
      </c>
      <c r="E13" s="30">
        <v>150</v>
      </c>
      <c r="F13" s="6">
        <f t="shared" si="0"/>
        <v>52050</v>
      </c>
      <c r="H13" s="25"/>
      <c r="I13" s="36" t="str">
        <f>A179</f>
        <v>Kauksi RKA</v>
      </c>
      <c r="J13" s="37">
        <f>F179</f>
        <v>315400</v>
      </c>
      <c r="U13" s="10"/>
    </row>
    <row r="14" spans="1:30">
      <c r="A14" s="27"/>
      <c r="B14" s="28" t="s">
        <v>21</v>
      </c>
      <c r="C14" s="29" t="s">
        <v>13</v>
      </c>
      <c r="D14" s="30">
        <v>313</v>
      </c>
      <c r="E14" s="30">
        <v>150</v>
      </c>
      <c r="F14" s="6">
        <f t="shared" si="0"/>
        <v>46950</v>
      </c>
      <c r="H14" s="25"/>
      <c r="I14" s="36" t="str">
        <f>A191</f>
        <v>Aarna küla</v>
      </c>
      <c r="J14" s="37">
        <f>F191</f>
        <v>25000</v>
      </c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113"/>
      <c r="AC14" s="113"/>
      <c r="AD14" s="113"/>
    </row>
    <row r="15" spans="1:30">
      <c r="A15" s="27"/>
      <c r="B15" s="28" t="s">
        <v>22</v>
      </c>
      <c r="C15" s="29" t="s">
        <v>13</v>
      </c>
      <c r="D15" s="30">
        <v>305</v>
      </c>
      <c r="E15" s="30">
        <v>150</v>
      </c>
      <c r="F15" s="6">
        <f t="shared" si="0"/>
        <v>45750</v>
      </c>
      <c r="H15" s="25"/>
      <c r="I15" s="36" t="str">
        <f>A196</f>
        <v>Rasina küla</v>
      </c>
      <c r="J15" s="37">
        <f>F196</f>
        <v>25000</v>
      </c>
      <c r="K15" s="98"/>
      <c r="L15" s="38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113"/>
      <c r="AC15" s="113"/>
      <c r="AD15" s="113"/>
    </row>
    <row r="16" spans="1:30">
      <c r="A16" s="27"/>
      <c r="B16" s="28" t="s">
        <v>23</v>
      </c>
      <c r="C16" s="29" t="s">
        <v>13</v>
      </c>
      <c r="D16" s="30">
        <v>97</v>
      </c>
      <c r="E16" s="30">
        <v>150</v>
      </c>
      <c r="F16" s="6">
        <f t="shared" si="0"/>
        <v>14550</v>
      </c>
      <c r="H16" s="25"/>
      <c r="I16" s="36" t="str">
        <f>A202</f>
        <v>Jaanimõisa küla</v>
      </c>
      <c r="J16" s="37">
        <f>F202</f>
        <v>99400</v>
      </c>
      <c r="K16" s="98"/>
      <c r="L16" s="38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113"/>
      <c r="AC16" s="113"/>
      <c r="AD16" s="113"/>
    </row>
    <row r="17" spans="1:30">
      <c r="A17" s="27"/>
      <c r="B17" s="28" t="s">
        <v>24</v>
      </c>
      <c r="C17" s="29" t="s">
        <v>13</v>
      </c>
      <c r="D17" s="30">
        <v>3</v>
      </c>
      <c r="E17" s="30">
        <v>150</v>
      </c>
      <c r="F17" s="6">
        <f t="shared" si="0"/>
        <v>450</v>
      </c>
      <c r="H17" s="25"/>
      <c r="I17" s="36" t="str">
        <f>A207</f>
        <v xml:space="preserve">Himma-Vardja piirkond </v>
      </c>
      <c r="J17" s="37">
        <f>F207</f>
        <v>415500</v>
      </c>
      <c r="K17" s="99"/>
      <c r="L17" s="38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1:30">
      <c r="A18" s="27"/>
      <c r="B18" s="28" t="s">
        <v>25</v>
      </c>
      <c r="C18" s="29" t="s">
        <v>13</v>
      </c>
      <c r="D18" s="30">
        <v>102</v>
      </c>
      <c r="E18" s="30">
        <v>150</v>
      </c>
      <c r="F18" s="6">
        <f t="shared" si="0"/>
        <v>15300</v>
      </c>
      <c r="H18" s="25"/>
      <c r="I18" s="36" t="str">
        <f>A220</f>
        <v>Karilatsi küla</v>
      </c>
      <c r="J18" s="37">
        <f>F220</f>
        <v>240250</v>
      </c>
      <c r="L18" s="16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>
      <c r="A19" s="26" t="s">
        <v>26</v>
      </c>
      <c r="B19" s="16" t="s">
        <v>27</v>
      </c>
      <c r="C19" s="19" t="s">
        <v>13</v>
      </c>
      <c r="D19" s="16">
        <f>SUM(D20:D27)</f>
        <v>4456</v>
      </c>
      <c r="E19" s="16"/>
      <c r="F19" s="5">
        <f>SUM(F20:F27)</f>
        <v>668400</v>
      </c>
      <c r="H19" s="25"/>
      <c r="I19" s="47" t="str">
        <f>A227</f>
        <v>Hatiku piirkond (Mammaste küla)</v>
      </c>
      <c r="J19" s="48">
        <f>F227</f>
        <v>383600</v>
      </c>
      <c r="L19" s="38"/>
      <c r="N19" s="33"/>
      <c r="O19" s="33"/>
      <c r="P19" s="33"/>
      <c r="Q19" s="33"/>
      <c r="R19" s="38"/>
      <c r="S19" s="33"/>
      <c r="T19" s="33"/>
      <c r="U19" s="38"/>
      <c r="V19" s="33"/>
      <c r="W19" s="33"/>
      <c r="X19" s="33"/>
      <c r="Y19" s="33"/>
      <c r="Z19" s="33"/>
      <c r="AA19" s="33"/>
      <c r="AB19" s="33"/>
      <c r="AC19" s="33"/>
      <c r="AD19" s="33"/>
    </row>
    <row r="20" spans="1:30">
      <c r="A20" s="27"/>
      <c r="B20" s="28" t="s">
        <v>28</v>
      </c>
      <c r="C20" s="29" t="s">
        <v>13</v>
      </c>
      <c r="D20" s="30">
        <v>230</v>
      </c>
      <c r="E20" s="30">
        <v>150</v>
      </c>
      <c r="F20" s="6">
        <f t="shared" ref="F20:F27" si="1">E20*D20</f>
        <v>34500</v>
      </c>
      <c r="H20" s="25"/>
      <c r="I20" s="36" t="str">
        <f>A234</f>
        <v>Taevaskoja küla</v>
      </c>
      <c r="J20" s="37">
        <f>F234</f>
        <v>359200</v>
      </c>
      <c r="L20" s="38"/>
      <c r="N20" s="33"/>
      <c r="O20" s="33"/>
      <c r="P20" s="33"/>
      <c r="Q20" s="33"/>
      <c r="R20" s="38"/>
      <c r="S20" s="33"/>
      <c r="T20" s="33"/>
      <c r="U20" s="38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>
      <c r="A21" s="27"/>
      <c r="B21" s="28" t="s">
        <v>29</v>
      </c>
      <c r="C21" s="29" t="s">
        <v>13</v>
      </c>
      <c r="D21" s="30">
        <v>771</v>
      </c>
      <c r="E21" s="30">
        <v>150</v>
      </c>
      <c r="F21" s="6">
        <f t="shared" si="1"/>
        <v>115650</v>
      </c>
      <c r="H21" s="25"/>
      <c r="I21" s="36" t="str">
        <f>A241</f>
        <v>Kiidjärve küla</v>
      </c>
      <c r="J21" s="37">
        <f>F241</f>
        <v>215850</v>
      </c>
      <c r="L21" s="38"/>
      <c r="N21" s="33"/>
      <c r="O21" s="33"/>
      <c r="P21" s="33"/>
      <c r="Q21" s="33"/>
      <c r="R21" s="38"/>
      <c r="S21" s="33"/>
      <c r="T21" s="33"/>
      <c r="U21" s="38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>
      <c r="A22" s="27"/>
      <c r="B22" s="28" t="s">
        <v>30</v>
      </c>
      <c r="C22" s="29" t="s">
        <v>13</v>
      </c>
      <c r="D22" s="30">
        <v>312</v>
      </c>
      <c r="E22" s="30">
        <v>150</v>
      </c>
      <c r="F22" s="6">
        <f t="shared" si="1"/>
        <v>46800</v>
      </c>
      <c r="H22" s="25"/>
      <c r="I22" s="36" t="str">
        <f>A247</f>
        <v>Lahe RKA</v>
      </c>
      <c r="J22" s="20">
        <f>F247</f>
        <v>421400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>
      <c r="A23" s="27"/>
      <c r="B23" s="28" t="s">
        <v>31</v>
      </c>
      <c r="C23" s="29" t="s">
        <v>13</v>
      </c>
      <c r="D23" s="30">
        <v>1902</v>
      </c>
      <c r="E23" s="30">
        <v>150</v>
      </c>
      <c r="F23" s="6">
        <f t="shared" si="1"/>
        <v>285300</v>
      </c>
      <c r="H23" s="25"/>
      <c r="J23" s="114">
        <f>SUM(J6:J22)</f>
        <v>9291200</v>
      </c>
    </row>
    <row r="24" spans="1:30">
      <c r="A24" s="27"/>
      <c r="B24" s="28" t="s">
        <v>32</v>
      </c>
      <c r="C24" s="29" t="s">
        <v>13</v>
      </c>
      <c r="D24" s="30">
        <v>520</v>
      </c>
      <c r="E24" s="30">
        <v>150</v>
      </c>
      <c r="F24" s="6">
        <f t="shared" si="1"/>
        <v>78000</v>
      </c>
      <c r="I24" s="25"/>
    </row>
    <row r="25" spans="1:30">
      <c r="A25" s="27"/>
      <c r="B25" s="28" t="s">
        <v>33</v>
      </c>
      <c r="C25" s="29" t="s">
        <v>13</v>
      </c>
      <c r="D25" s="30">
        <v>206</v>
      </c>
      <c r="E25" s="30">
        <v>150</v>
      </c>
      <c r="F25" s="6">
        <f t="shared" si="1"/>
        <v>30900</v>
      </c>
      <c r="H25" s="25"/>
      <c r="M25" s="40"/>
      <c r="N25" s="32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pans="1:30">
      <c r="A26" s="27"/>
      <c r="B26" s="28" t="s">
        <v>34</v>
      </c>
      <c r="C26" s="29" t="s">
        <v>13</v>
      </c>
      <c r="D26" s="30">
        <v>345</v>
      </c>
      <c r="E26" s="30">
        <v>150</v>
      </c>
      <c r="F26" s="6">
        <f t="shared" si="1"/>
        <v>51750</v>
      </c>
      <c r="H26" s="25"/>
      <c r="M26" s="41"/>
      <c r="N26" s="12"/>
      <c r="O26" s="12"/>
      <c r="P26" s="12"/>
      <c r="Q26" s="12"/>
      <c r="R26" s="12"/>
      <c r="S26" s="12"/>
      <c r="T26" s="12"/>
      <c r="U26" s="43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>
      <c r="A27" s="27"/>
      <c r="B27" s="28" t="s">
        <v>35</v>
      </c>
      <c r="C27" s="11" t="s">
        <v>13</v>
      </c>
      <c r="D27" s="10">
        <v>170</v>
      </c>
      <c r="E27" s="30">
        <v>150</v>
      </c>
      <c r="F27" s="44">
        <f t="shared" si="1"/>
        <v>25500</v>
      </c>
      <c r="H27" s="25"/>
      <c r="M27" s="41"/>
      <c r="N27" s="12"/>
      <c r="S27" s="42"/>
      <c r="T27" s="42"/>
      <c r="U27" s="43"/>
      <c r="V27" s="42"/>
      <c r="W27" s="42"/>
      <c r="X27" s="42"/>
      <c r="Y27" s="42"/>
      <c r="Z27" s="42"/>
      <c r="AA27" s="42"/>
      <c r="AB27" s="42"/>
      <c r="AC27" s="42"/>
      <c r="AD27" s="42"/>
    </row>
    <row r="28" spans="1:30">
      <c r="A28" s="45" t="s">
        <v>36</v>
      </c>
      <c r="B28" s="46" t="s">
        <v>37</v>
      </c>
      <c r="C28" s="19" t="s">
        <v>38</v>
      </c>
      <c r="D28" s="16">
        <v>1</v>
      </c>
      <c r="E28" s="16">
        <v>200000</v>
      </c>
      <c r="F28" s="5">
        <f>D28*E28</f>
        <v>200000</v>
      </c>
      <c r="H28" s="25"/>
      <c r="I28" s="61" t="s">
        <v>39</v>
      </c>
      <c r="J28" s="61"/>
      <c r="K28" s="58"/>
      <c r="M28" s="41"/>
      <c r="N28" s="41"/>
      <c r="S28" s="42"/>
      <c r="T28" s="42"/>
      <c r="U28" s="43"/>
      <c r="V28" s="42"/>
      <c r="W28" s="42"/>
      <c r="X28" s="42"/>
      <c r="Y28" s="42"/>
      <c r="Z28" s="42"/>
      <c r="AA28" s="42"/>
      <c r="AB28" s="42"/>
      <c r="AC28" s="42"/>
      <c r="AD28" s="42"/>
    </row>
    <row r="29" spans="1:30">
      <c r="A29" s="49" t="s">
        <v>40</v>
      </c>
      <c r="B29" s="50" t="s">
        <v>41</v>
      </c>
      <c r="C29" s="51"/>
      <c r="D29" s="50"/>
      <c r="E29" s="50"/>
      <c r="F29" s="52">
        <f>F30+F42+F50+F56+F54</f>
        <v>1949000</v>
      </c>
      <c r="H29" s="25"/>
      <c r="I29" s="62" t="s">
        <v>42</v>
      </c>
      <c r="J29" s="62"/>
      <c r="K29" s="58"/>
      <c r="M29" s="12"/>
      <c r="N29" s="12"/>
      <c r="S29" s="42"/>
      <c r="T29" s="42"/>
      <c r="U29" s="43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>
      <c r="A30" s="53" t="s">
        <v>43</v>
      </c>
      <c r="B30" s="16" t="s">
        <v>44</v>
      </c>
      <c r="C30" s="19" t="s">
        <v>13</v>
      </c>
      <c r="D30" s="16">
        <f>SUM(D31:D41)</f>
        <v>2204</v>
      </c>
      <c r="E30" s="16"/>
      <c r="F30" s="54">
        <f>SUM(F31:F41)</f>
        <v>440800</v>
      </c>
      <c r="H30" s="25"/>
      <c r="I30" s="63" t="s">
        <v>45</v>
      </c>
      <c r="J30" s="63"/>
      <c r="K30" s="58"/>
      <c r="M30" s="12"/>
      <c r="S30" s="42"/>
      <c r="T30" s="42"/>
      <c r="U30" s="43"/>
      <c r="V30" s="42"/>
      <c r="W30" s="42"/>
      <c r="X30" s="42"/>
      <c r="Y30" s="42"/>
      <c r="Z30" s="42"/>
      <c r="AA30" s="42"/>
      <c r="AB30" s="42"/>
      <c r="AC30" s="42"/>
      <c r="AD30" s="42"/>
    </row>
    <row r="31" spans="1:30">
      <c r="A31" s="55"/>
      <c r="B31" s="28" t="s">
        <v>46</v>
      </c>
      <c r="C31" s="29" t="s">
        <v>13</v>
      </c>
      <c r="D31" s="30">
        <v>273</v>
      </c>
      <c r="E31" s="30">
        <v>200</v>
      </c>
      <c r="F31" s="6">
        <f>E31*D31</f>
        <v>54600</v>
      </c>
      <c r="H31" s="25"/>
      <c r="M31" s="16"/>
      <c r="U31" s="10"/>
    </row>
    <row r="32" spans="1:30">
      <c r="B32" s="28" t="s">
        <v>14</v>
      </c>
      <c r="C32" s="29" t="s">
        <v>13</v>
      </c>
      <c r="D32" s="30">
        <v>64</v>
      </c>
      <c r="E32" s="30">
        <v>200</v>
      </c>
      <c r="F32" s="6">
        <f t="shared" ref="F32:F41" si="2">E32*D32</f>
        <v>12800</v>
      </c>
      <c r="G32" s="56"/>
      <c r="H32" s="25"/>
      <c r="M32" s="16"/>
      <c r="U32" s="10"/>
    </row>
    <row r="33" spans="1:21">
      <c r="B33" s="28" t="s">
        <v>47</v>
      </c>
      <c r="C33" s="29" t="s">
        <v>13</v>
      </c>
      <c r="D33" s="30">
        <v>649</v>
      </c>
      <c r="E33" s="30">
        <v>200</v>
      </c>
      <c r="F33" s="6">
        <f t="shared" si="2"/>
        <v>129800</v>
      </c>
      <c r="H33" s="25"/>
      <c r="M33" s="16"/>
      <c r="U33" s="10"/>
    </row>
    <row r="34" spans="1:21">
      <c r="B34" s="28" t="s">
        <v>48</v>
      </c>
      <c r="C34" s="29" t="s">
        <v>13</v>
      </c>
      <c r="D34" s="30">
        <v>16</v>
      </c>
      <c r="E34" s="30">
        <v>200</v>
      </c>
      <c r="F34" s="6">
        <f t="shared" si="2"/>
        <v>3200</v>
      </c>
      <c r="H34" s="25"/>
      <c r="M34" s="16"/>
      <c r="U34" s="10"/>
    </row>
    <row r="35" spans="1:21">
      <c r="B35" s="28" t="s">
        <v>49</v>
      </c>
      <c r="C35" s="29" t="s">
        <v>13</v>
      </c>
      <c r="D35" s="30">
        <v>398</v>
      </c>
      <c r="E35" s="30">
        <v>200</v>
      </c>
      <c r="F35" s="6">
        <f t="shared" si="2"/>
        <v>79600</v>
      </c>
      <c r="H35" s="25"/>
      <c r="U35" s="10"/>
    </row>
    <row r="36" spans="1:21">
      <c r="B36" s="28" t="s">
        <v>50</v>
      </c>
      <c r="C36" s="29" t="s">
        <v>13</v>
      </c>
      <c r="D36" s="30">
        <v>37</v>
      </c>
      <c r="E36" s="30">
        <v>200</v>
      </c>
      <c r="F36" s="6">
        <f t="shared" si="2"/>
        <v>7400</v>
      </c>
      <c r="H36" s="25"/>
      <c r="U36" s="10"/>
    </row>
    <row r="37" spans="1:21">
      <c r="B37" s="28" t="s">
        <v>51</v>
      </c>
      <c r="C37" s="29" t="s">
        <v>13</v>
      </c>
      <c r="D37" s="30">
        <v>408</v>
      </c>
      <c r="E37" s="30">
        <v>200</v>
      </c>
      <c r="F37" s="6">
        <f t="shared" si="2"/>
        <v>81600</v>
      </c>
      <c r="H37" s="25"/>
      <c r="U37" s="10"/>
    </row>
    <row r="38" spans="1:21">
      <c r="B38" s="28" t="s">
        <v>52</v>
      </c>
      <c r="C38" s="29" t="s">
        <v>13</v>
      </c>
      <c r="D38" s="30">
        <v>191</v>
      </c>
      <c r="E38" s="30">
        <v>200</v>
      </c>
      <c r="F38" s="6">
        <f t="shared" si="2"/>
        <v>38200</v>
      </c>
      <c r="H38" s="25"/>
      <c r="M38" s="16"/>
      <c r="U38" s="10"/>
    </row>
    <row r="39" spans="1:21">
      <c r="B39" s="28" t="s">
        <v>53</v>
      </c>
      <c r="C39" s="29" t="s">
        <v>13</v>
      </c>
      <c r="D39" s="30">
        <v>55</v>
      </c>
      <c r="E39" s="30">
        <v>200</v>
      </c>
      <c r="F39" s="6">
        <f t="shared" si="2"/>
        <v>11000</v>
      </c>
      <c r="H39" s="25"/>
      <c r="M39" s="16"/>
      <c r="U39" s="10"/>
    </row>
    <row r="40" spans="1:21">
      <c r="B40" s="28" t="s">
        <v>54</v>
      </c>
      <c r="C40" s="59" t="s">
        <v>13</v>
      </c>
      <c r="D40" s="30">
        <v>54</v>
      </c>
      <c r="E40" s="30">
        <v>200</v>
      </c>
      <c r="F40" s="6">
        <f t="shared" si="2"/>
        <v>10800</v>
      </c>
      <c r="H40" s="25"/>
      <c r="M40" s="16"/>
      <c r="U40" s="10"/>
    </row>
    <row r="41" spans="1:21">
      <c r="B41" s="28" t="s">
        <v>25</v>
      </c>
      <c r="C41" s="29" t="s">
        <v>13</v>
      </c>
      <c r="D41" s="30">
        <v>59</v>
      </c>
      <c r="E41" s="30">
        <v>200</v>
      </c>
      <c r="F41" s="6">
        <f t="shared" si="2"/>
        <v>11800</v>
      </c>
      <c r="H41" s="25"/>
      <c r="M41" s="16"/>
      <c r="U41" s="10"/>
    </row>
    <row r="42" spans="1:21">
      <c r="A42" s="26" t="s">
        <v>55</v>
      </c>
      <c r="B42" s="16" t="s">
        <v>56</v>
      </c>
      <c r="C42" s="60" t="s">
        <v>13</v>
      </c>
      <c r="D42" s="16">
        <f>SUM(D43:D49)</f>
        <v>1818</v>
      </c>
      <c r="E42" s="30"/>
      <c r="F42" s="54">
        <f>SUM(F43:F49)</f>
        <v>363600</v>
      </c>
      <c r="H42" s="25"/>
      <c r="U42" s="10"/>
    </row>
    <row r="43" spans="1:21">
      <c r="A43" s="27"/>
      <c r="B43" s="28" t="s">
        <v>57</v>
      </c>
      <c r="C43" s="59" t="s">
        <v>13</v>
      </c>
      <c r="D43" s="30">
        <v>170</v>
      </c>
      <c r="E43" s="30">
        <v>200</v>
      </c>
      <c r="F43" s="31">
        <f t="shared" ref="F43:F49" si="3">D43*E43</f>
        <v>34000</v>
      </c>
      <c r="H43" s="25"/>
      <c r="U43" s="10"/>
    </row>
    <row r="44" spans="1:21">
      <c r="A44" s="27"/>
      <c r="B44" s="28" t="s">
        <v>58</v>
      </c>
      <c r="C44" s="59" t="s">
        <v>13</v>
      </c>
      <c r="D44" s="30">
        <v>410</v>
      </c>
      <c r="E44" s="30">
        <v>200</v>
      </c>
      <c r="F44" s="31">
        <f t="shared" si="3"/>
        <v>82000</v>
      </c>
      <c r="H44" s="25"/>
      <c r="U44" s="10"/>
    </row>
    <row r="45" spans="1:21">
      <c r="A45" s="27"/>
      <c r="B45" s="28" t="s">
        <v>59</v>
      </c>
      <c r="C45" s="11" t="s">
        <v>13</v>
      </c>
      <c r="D45" s="30">
        <v>140</v>
      </c>
      <c r="E45" s="30">
        <v>200</v>
      </c>
      <c r="F45" s="31">
        <f t="shared" si="3"/>
        <v>28000</v>
      </c>
      <c r="H45" s="25"/>
      <c r="U45" s="10"/>
    </row>
    <row r="46" spans="1:21">
      <c r="A46" s="64"/>
      <c r="B46" s="28" t="s">
        <v>60</v>
      </c>
      <c r="C46" s="11" t="s">
        <v>13</v>
      </c>
      <c r="D46" s="30">
        <v>245</v>
      </c>
      <c r="E46" s="30">
        <v>200</v>
      </c>
      <c r="F46" s="31">
        <f t="shared" si="3"/>
        <v>49000</v>
      </c>
      <c r="H46" s="25"/>
      <c r="U46" s="10"/>
    </row>
    <row r="47" spans="1:21">
      <c r="B47" s="28" t="s">
        <v>61</v>
      </c>
      <c r="C47" s="11" t="s">
        <v>13</v>
      </c>
      <c r="D47" s="30">
        <v>91</v>
      </c>
      <c r="E47" s="30">
        <v>200</v>
      </c>
      <c r="F47" s="31">
        <f t="shared" si="3"/>
        <v>18200</v>
      </c>
      <c r="P47" s="25"/>
      <c r="R47" s="32"/>
      <c r="U47" s="10"/>
    </row>
    <row r="48" spans="1:21">
      <c r="B48" s="28" t="s">
        <v>62</v>
      </c>
      <c r="C48" s="59" t="s">
        <v>13</v>
      </c>
      <c r="D48" s="30">
        <v>460</v>
      </c>
      <c r="E48" s="30">
        <v>200</v>
      </c>
      <c r="F48" s="31">
        <f t="shared" si="3"/>
        <v>92000</v>
      </c>
      <c r="L48" s="25"/>
      <c r="R48" s="42"/>
      <c r="U48" s="10"/>
    </row>
    <row r="49" spans="1:21">
      <c r="B49" s="28" t="s">
        <v>63</v>
      </c>
      <c r="C49" s="11" t="s">
        <v>13</v>
      </c>
      <c r="D49" s="30">
        <v>302</v>
      </c>
      <c r="E49" s="30">
        <v>200</v>
      </c>
      <c r="F49" s="31">
        <f t="shared" si="3"/>
        <v>60400</v>
      </c>
      <c r="R49" s="42"/>
      <c r="U49" s="10"/>
    </row>
    <row r="50" spans="1:21">
      <c r="A50" s="53" t="s">
        <v>64</v>
      </c>
      <c r="B50" s="16" t="s">
        <v>65</v>
      </c>
      <c r="C50" s="65" t="s">
        <v>13</v>
      </c>
      <c r="D50" s="16">
        <f>SUM(D51:D53)</f>
        <v>554</v>
      </c>
      <c r="E50" s="30"/>
      <c r="F50" s="66">
        <f>SUM(F51:F53)</f>
        <v>83100</v>
      </c>
      <c r="R50" s="42"/>
      <c r="U50" s="10"/>
    </row>
    <row r="51" spans="1:21">
      <c r="A51" s="27"/>
      <c r="B51" s="28" t="s">
        <v>66</v>
      </c>
      <c r="C51" s="59" t="s">
        <v>13</v>
      </c>
      <c r="D51" s="30">
        <v>186</v>
      </c>
      <c r="E51" s="30">
        <v>150</v>
      </c>
      <c r="F51" s="31">
        <f>D51*E51</f>
        <v>27900</v>
      </c>
      <c r="G51" s="56"/>
      <c r="H51" s="25"/>
      <c r="R51" s="42"/>
      <c r="U51" s="10"/>
    </row>
    <row r="52" spans="1:21">
      <c r="A52" s="64"/>
      <c r="B52" s="28" t="s">
        <v>67</v>
      </c>
      <c r="C52" s="59" t="s">
        <v>13</v>
      </c>
      <c r="D52" s="30">
        <v>65</v>
      </c>
      <c r="E52" s="30">
        <v>150</v>
      </c>
      <c r="F52" s="31">
        <f>D52*E52</f>
        <v>9750</v>
      </c>
      <c r="G52" s="56"/>
      <c r="H52" s="25"/>
      <c r="R52" s="42"/>
      <c r="U52" s="10"/>
    </row>
    <row r="53" spans="1:21">
      <c r="A53" s="64"/>
      <c r="B53" s="28" t="s">
        <v>68</v>
      </c>
      <c r="C53" s="59" t="s">
        <v>13</v>
      </c>
      <c r="D53" s="30">
        <v>303</v>
      </c>
      <c r="E53" s="30">
        <v>150</v>
      </c>
      <c r="F53" s="31">
        <f>D53*E53</f>
        <v>45450</v>
      </c>
      <c r="G53" s="56"/>
      <c r="H53" s="57"/>
      <c r="I53" s="56"/>
      <c r="R53" s="42"/>
      <c r="U53" s="10"/>
    </row>
    <row r="54" spans="1:21">
      <c r="A54" s="45" t="s">
        <v>69</v>
      </c>
      <c r="B54" s="46" t="s">
        <v>70</v>
      </c>
      <c r="C54" s="65" t="s">
        <v>38</v>
      </c>
      <c r="D54" s="16">
        <f>D55</f>
        <v>2</v>
      </c>
      <c r="E54" s="56"/>
      <c r="F54" s="54">
        <f>F55</f>
        <v>50000</v>
      </c>
      <c r="G54" s="56"/>
      <c r="H54" s="57"/>
      <c r="I54" s="56"/>
      <c r="R54" s="42"/>
      <c r="U54" s="10"/>
    </row>
    <row r="55" spans="1:21">
      <c r="A55" s="45"/>
      <c r="B55" s="28" t="s">
        <v>71</v>
      </c>
      <c r="C55" s="59" t="s">
        <v>38</v>
      </c>
      <c r="D55" s="30">
        <v>2</v>
      </c>
      <c r="E55" s="30">
        <v>25000</v>
      </c>
      <c r="F55" s="31">
        <f>D55*E55</f>
        <v>50000</v>
      </c>
      <c r="G55" s="56"/>
      <c r="H55" s="57"/>
      <c r="I55" s="56"/>
      <c r="R55" s="42"/>
      <c r="U55" s="10"/>
    </row>
    <row r="56" spans="1:21">
      <c r="A56" s="45" t="s">
        <v>72</v>
      </c>
      <c r="B56" s="16" t="s">
        <v>73</v>
      </c>
      <c r="C56" s="65"/>
      <c r="D56" s="16"/>
      <c r="E56" s="16"/>
      <c r="F56" s="54">
        <f>SUM(F57:F61)</f>
        <v>1011500</v>
      </c>
      <c r="H56" s="25"/>
      <c r="R56" s="42"/>
      <c r="U56" s="10"/>
    </row>
    <row r="57" spans="1:21">
      <c r="A57" s="45"/>
      <c r="B57" s="28" t="s">
        <v>74</v>
      </c>
      <c r="C57" s="59" t="s">
        <v>38</v>
      </c>
      <c r="D57" s="30">
        <v>2</v>
      </c>
      <c r="E57" s="30">
        <v>250000</v>
      </c>
      <c r="F57" s="31">
        <f>D57*E57</f>
        <v>500000</v>
      </c>
      <c r="H57" s="25"/>
      <c r="R57" s="42"/>
      <c r="U57" s="10"/>
    </row>
    <row r="58" spans="1:21">
      <c r="A58" s="45"/>
      <c r="B58" s="28" t="s">
        <v>75</v>
      </c>
      <c r="C58" s="59" t="s">
        <v>38</v>
      </c>
      <c r="D58" s="30">
        <v>1</v>
      </c>
      <c r="E58" s="30">
        <v>183500</v>
      </c>
      <c r="F58" s="31">
        <f>D58*E58</f>
        <v>183500</v>
      </c>
      <c r="R58" s="42"/>
      <c r="U58" s="10"/>
    </row>
    <row r="59" spans="1:21">
      <c r="A59" s="45"/>
      <c r="B59" s="28" t="s">
        <v>76</v>
      </c>
      <c r="C59" s="59" t="s">
        <v>38</v>
      </c>
      <c r="D59" s="30">
        <v>1</v>
      </c>
      <c r="E59" s="30">
        <v>77000</v>
      </c>
      <c r="F59" s="31">
        <f>E59*D59</f>
        <v>77000</v>
      </c>
      <c r="H59" s="25"/>
      <c r="R59" s="42"/>
      <c r="U59" s="10"/>
    </row>
    <row r="60" spans="1:21">
      <c r="A60" s="45"/>
      <c r="B60" s="28" t="s">
        <v>77</v>
      </c>
      <c r="C60" s="59" t="s">
        <v>38</v>
      </c>
      <c r="D60" s="30">
        <v>1</v>
      </c>
      <c r="E60" s="30">
        <v>121000</v>
      </c>
      <c r="F60" s="31">
        <f>E60*D60</f>
        <v>121000</v>
      </c>
      <c r="H60" s="25"/>
      <c r="R60" s="42"/>
      <c r="U60" s="10"/>
    </row>
    <row r="61" spans="1:21">
      <c r="B61" s="28" t="s">
        <v>78</v>
      </c>
      <c r="C61" s="29" t="s">
        <v>38</v>
      </c>
      <c r="D61" s="30">
        <v>1</v>
      </c>
      <c r="E61" s="30">
        <v>130000</v>
      </c>
      <c r="F61" s="31">
        <f>E61*D61</f>
        <v>130000</v>
      </c>
      <c r="R61" s="42"/>
      <c r="U61" s="10"/>
    </row>
    <row r="62" spans="1:21">
      <c r="A62" s="49" t="s">
        <v>79</v>
      </c>
      <c r="B62" s="50" t="s">
        <v>80</v>
      </c>
      <c r="C62" s="51"/>
      <c r="D62" s="50"/>
      <c r="E62" s="50"/>
      <c r="F62" s="52">
        <f>F63+F64+F69</f>
        <v>790800</v>
      </c>
      <c r="H62" s="25"/>
      <c r="R62" s="42"/>
      <c r="U62" s="10"/>
    </row>
    <row r="63" spans="1:21">
      <c r="A63" s="26" t="s">
        <v>81</v>
      </c>
      <c r="B63" s="16" t="s">
        <v>82</v>
      </c>
      <c r="C63" s="19" t="s">
        <v>38</v>
      </c>
      <c r="D63" s="16">
        <v>1</v>
      </c>
      <c r="E63" s="16">
        <v>35000</v>
      </c>
      <c r="F63" s="5">
        <f>E63*D63</f>
        <v>35000</v>
      </c>
      <c r="H63" s="25"/>
      <c r="U63" s="10"/>
    </row>
    <row r="64" spans="1:21">
      <c r="A64" s="26" t="s">
        <v>83</v>
      </c>
      <c r="B64" s="16" t="s">
        <v>84</v>
      </c>
      <c r="C64" s="19" t="s">
        <v>13</v>
      </c>
      <c r="D64" s="16">
        <f>SUM(D65:D68)</f>
        <v>1368</v>
      </c>
      <c r="E64" s="56"/>
      <c r="F64" s="5">
        <f>SUM(F65:F68)</f>
        <v>273600</v>
      </c>
      <c r="H64" s="25"/>
      <c r="U64" s="10"/>
    </row>
    <row r="65" spans="1:21">
      <c r="A65" s="27"/>
      <c r="B65" s="28" t="s">
        <v>85</v>
      </c>
      <c r="C65" s="29" t="s">
        <v>13</v>
      </c>
      <c r="D65" s="30">
        <v>949</v>
      </c>
      <c r="E65" s="30">
        <v>200</v>
      </c>
      <c r="F65" s="6">
        <f>E65*D65</f>
        <v>189800</v>
      </c>
      <c r="H65" s="25"/>
      <c r="U65" s="10"/>
    </row>
    <row r="66" spans="1:21">
      <c r="A66" s="27"/>
      <c r="B66" s="28" t="s">
        <v>86</v>
      </c>
      <c r="C66" s="29" t="s">
        <v>13</v>
      </c>
      <c r="D66" s="30">
        <v>223</v>
      </c>
      <c r="E66" s="30">
        <v>200</v>
      </c>
      <c r="F66" s="6">
        <f>E66*D66</f>
        <v>44600</v>
      </c>
      <c r="H66" s="25"/>
      <c r="U66" s="10"/>
    </row>
    <row r="67" spans="1:21">
      <c r="A67" s="27"/>
      <c r="B67" s="28" t="s">
        <v>87</v>
      </c>
      <c r="C67" s="11" t="s">
        <v>13</v>
      </c>
      <c r="D67" s="30">
        <v>140</v>
      </c>
      <c r="E67" s="30">
        <v>200</v>
      </c>
      <c r="F67" s="6">
        <f>E67*D67</f>
        <v>28000</v>
      </c>
      <c r="U67" s="10"/>
    </row>
    <row r="68" spans="1:21">
      <c r="A68" s="27"/>
      <c r="B68" s="28" t="s">
        <v>88</v>
      </c>
      <c r="C68" s="11" t="s">
        <v>13</v>
      </c>
      <c r="D68" s="10">
        <v>56</v>
      </c>
      <c r="E68" s="30">
        <v>200</v>
      </c>
      <c r="F68" s="6">
        <f>E68*D68</f>
        <v>11200</v>
      </c>
      <c r="U68" s="10"/>
    </row>
    <row r="69" spans="1:21">
      <c r="A69" s="26" t="s">
        <v>89</v>
      </c>
      <c r="B69" s="16" t="s">
        <v>90</v>
      </c>
      <c r="C69" s="19" t="s">
        <v>13</v>
      </c>
      <c r="D69" s="16">
        <f>SUM(D70:D73)</f>
        <v>3048</v>
      </c>
      <c r="E69" s="56"/>
      <c r="F69" s="5">
        <f>SUM(F70:F74)</f>
        <v>482200</v>
      </c>
      <c r="H69" s="25"/>
      <c r="U69" s="10"/>
    </row>
    <row r="70" spans="1:21">
      <c r="A70" s="26"/>
      <c r="B70" s="28" t="s">
        <v>91</v>
      </c>
      <c r="C70" s="29" t="s">
        <v>13</v>
      </c>
      <c r="D70" s="30">
        <v>721</v>
      </c>
      <c r="E70" s="30">
        <v>150</v>
      </c>
      <c r="F70" s="6">
        <f>E70*D70</f>
        <v>108150</v>
      </c>
      <c r="H70" s="25"/>
      <c r="U70" s="10"/>
    </row>
    <row r="71" spans="1:21">
      <c r="A71" s="26"/>
      <c r="B71" s="28" t="s">
        <v>92</v>
      </c>
      <c r="C71" s="29" t="s">
        <v>13</v>
      </c>
      <c r="D71" s="30">
        <v>879</v>
      </c>
      <c r="E71" s="30">
        <v>150</v>
      </c>
      <c r="F71" s="6">
        <f>E71*D71</f>
        <v>131850</v>
      </c>
      <c r="H71" s="25"/>
      <c r="U71" s="10"/>
    </row>
    <row r="72" spans="1:21">
      <c r="A72" s="26"/>
      <c r="B72" s="28" t="s">
        <v>93</v>
      </c>
      <c r="C72" s="29" t="s">
        <v>13</v>
      </c>
      <c r="D72" s="30">
        <v>1038</v>
      </c>
      <c r="E72" s="30">
        <v>150</v>
      </c>
      <c r="F72" s="6">
        <f>E72*D72</f>
        <v>155700</v>
      </c>
      <c r="H72" s="25"/>
      <c r="U72" s="10"/>
    </row>
    <row r="73" spans="1:21">
      <c r="A73" s="26"/>
      <c r="B73" s="28" t="s">
        <v>94</v>
      </c>
      <c r="C73" s="29" t="s">
        <v>13</v>
      </c>
      <c r="D73" s="30">
        <v>410</v>
      </c>
      <c r="E73" s="30">
        <v>150</v>
      </c>
      <c r="F73" s="6">
        <f>E73*D73</f>
        <v>61500</v>
      </c>
      <c r="H73" s="25"/>
      <c r="U73" s="10"/>
    </row>
    <row r="74" spans="1:21">
      <c r="A74" s="26"/>
      <c r="B74" s="28" t="s">
        <v>95</v>
      </c>
      <c r="C74" s="29" t="s">
        <v>38</v>
      </c>
      <c r="D74" s="30">
        <v>1</v>
      </c>
      <c r="E74" s="30">
        <v>25000</v>
      </c>
      <c r="F74" s="6">
        <f>E74*D74</f>
        <v>25000</v>
      </c>
      <c r="H74" s="25"/>
      <c r="U74" s="10"/>
    </row>
    <row r="75" spans="1:21">
      <c r="A75" s="124" t="s">
        <v>96</v>
      </c>
      <c r="B75" s="125"/>
      <c r="C75" s="71"/>
      <c r="D75" s="70"/>
      <c r="E75" s="70"/>
      <c r="F75" s="7">
        <f>F76+F78</f>
        <v>0</v>
      </c>
      <c r="H75" s="25"/>
      <c r="U75" s="10"/>
    </row>
    <row r="76" spans="1:21">
      <c r="A76" s="49" t="s">
        <v>8</v>
      </c>
      <c r="B76" s="50" t="s">
        <v>9</v>
      </c>
      <c r="C76" s="51"/>
      <c r="D76" s="50"/>
      <c r="E76" s="50"/>
      <c r="F76" s="52">
        <v>0</v>
      </c>
      <c r="H76" s="25"/>
    </row>
    <row r="77" spans="1:21">
      <c r="A77" s="26"/>
      <c r="B77" s="12" t="s">
        <v>97</v>
      </c>
      <c r="C77" s="19"/>
      <c r="D77" s="16"/>
      <c r="E77" s="16"/>
      <c r="F77" s="72"/>
      <c r="G77" s="16"/>
      <c r="H77" s="25"/>
    </row>
    <row r="78" spans="1:21">
      <c r="A78" s="49" t="s">
        <v>40</v>
      </c>
      <c r="B78" s="50" t="s">
        <v>41</v>
      </c>
      <c r="C78" s="51"/>
      <c r="D78" s="50"/>
      <c r="E78" s="50"/>
      <c r="F78" s="52">
        <f>F79</f>
        <v>0</v>
      </c>
      <c r="H78" s="25"/>
      <c r="U78" s="10"/>
    </row>
    <row r="79" spans="1:21">
      <c r="A79" s="73"/>
      <c r="B79" s="12" t="s">
        <v>97</v>
      </c>
      <c r="C79" s="74"/>
      <c r="D79" s="56"/>
      <c r="E79" s="56"/>
      <c r="F79" s="75"/>
      <c r="H79" s="25"/>
      <c r="U79" s="10"/>
    </row>
    <row r="80" spans="1:21">
      <c r="A80" s="124" t="s">
        <v>98</v>
      </c>
      <c r="B80" s="125"/>
      <c r="C80" s="71"/>
      <c r="D80" s="70"/>
      <c r="E80" s="70"/>
      <c r="F80" s="7">
        <f>F81+F83</f>
        <v>0</v>
      </c>
      <c r="H80" s="25"/>
      <c r="U80" s="10"/>
    </row>
    <row r="81" spans="1:21">
      <c r="A81" s="49" t="s">
        <v>8</v>
      </c>
      <c r="B81" s="50" t="s">
        <v>9</v>
      </c>
      <c r="C81" s="51"/>
      <c r="D81" s="50"/>
      <c r="E81" s="50"/>
      <c r="F81" s="52">
        <v>0</v>
      </c>
      <c r="H81" s="25"/>
      <c r="U81" s="10"/>
    </row>
    <row r="82" spans="1:21">
      <c r="A82" s="26"/>
      <c r="B82" s="12" t="s">
        <v>97</v>
      </c>
      <c r="C82" s="19"/>
      <c r="D82" s="16"/>
      <c r="E82" s="16"/>
      <c r="F82" s="72"/>
      <c r="H82" s="25"/>
      <c r="U82" s="10"/>
    </row>
    <row r="83" spans="1:21">
      <c r="A83" s="49" t="s">
        <v>40</v>
      </c>
      <c r="B83" s="50" t="s">
        <v>41</v>
      </c>
      <c r="C83" s="51"/>
      <c r="D83" s="50"/>
      <c r="E83" s="50"/>
      <c r="F83" s="52">
        <v>0</v>
      </c>
      <c r="H83" s="25"/>
      <c r="U83" s="10"/>
    </row>
    <row r="84" spans="1:21">
      <c r="A84" s="26"/>
      <c r="B84" s="12" t="s">
        <v>97</v>
      </c>
      <c r="C84" s="19"/>
      <c r="D84" s="16"/>
      <c r="E84" s="16"/>
      <c r="F84" s="72"/>
      <c r="H84" s="25"/>
      <c r="U84" s="10"/>
    </row>
    <row r="85" spans="1:21">
      <c r="A85" s="120" t="s">
        <v>99</v>
      </c>
      <c r="B85" s="121"/>
      <c r="C85" s="77"/>
      <c r="D85" s="76"/>
      <c r="E85" s="76"/>
      <c r="F85" s="2">
        <f>F86+F88</f>
        <v>96200</v>
      </c>
      <c r="H85" s="25"/>
      <c r="U85" s="10"/>
    </row>
    <row r="86" spans="1:21">
      <c r="A86" s="49" t="s">
        <v>8</v>
      </c>
      <c r="B86" s="50" t="s">
        <v>9</v>
      </c>
      <c r="C86" s="51"/>
      <c r="D86" s="50"/>
      <c r="E86" s="50"/>
      <c r="F86" s="52">
        <f>F87</f>
        <v>0</v>
      </c>
      <c r="H86" s="25"/>
      <c r="U86" s="10"/>
    </row>
    <row r="87" spans="1:21">
      <c r="A87" s="26"/>
      <c r="B87" s="12" t="s">
        <v>97</v>
      </c>
      <c r="C87" s="19"/>
      <c r="D87" s="16"/>
      <c r="E87" s="16"/>
      <c r="F87" s="5"/>
      <c r="H87" s="25"/>
      <c r="U87" s="10"/>
    </row>
    <row r="88" spans="1:21">
      <c r="A88" s="49" t="s">
        <v>40</v>
      </c>
      <c r="B88" s="50" t="s">
        <v>41</v>
      </c>
      <c r="C88" s="51"/>
      <c r="D88" s="50"/>
      <c r="E88" s="50"/>
      <c r="F88" s="52">
        <f>F89+F92</f>
        <v>96200</v>
      </c>
      <c r="H88" s="25"/>
      <c r="U88" s="10"/>
    </row>
    <row r="89" spans="1:21">
      <c r="A89" s="26" t="s">
        <v>43</v>
      </c>
      <c r="B89" s="16" t="s">
        <v>100</v>
      </c>
      <c r="C89" s="19" t="s">
        <v>13</v>
      </c>
      <c r="D89" s="16">
        <f>SUM(D90:D91)</f>
        <v>231</v>
      </c>
      <c r="E89" s="56"/>
      <c r="F89" s="5">
        <f>SUM(F90:F91)</f>
        <v>46200</v>
      </c>
      <c r="H89" s="25"/>
      <c r="U89" s="10"/>
    </row>
    <row r="90" spans="1:21">
      <c r="A90" s="26"/>
      <c r="B90" s="28" t="s">
        <v>101</v>
      </c>
      <c r="C90" s="29" t="s">
        <v>13</v>
      </c>
      <c r="D90" s="30">
        <v>77</v>
      </c>
      <c r="E90" s="30">
        <v>200</v>
      </c>
      <c r="F90" s="6">
        <f>D90*E90</f>
        <v>15400</v>
      </c>
      <c r="H90" s="25"/>
      <c r="U90" s="10"/>
    </row>
    <row r="91" spans="1:21">
      <c r="A91" s="27"/>
      <c r="B91" s="28" t="s">
        <v>102</v>
      </c>
      <c r="C91" s="29" t="s">
        <v>13</v>
      </c>
      <c r="D91" s="30">
        <v>154</v>
      </c>
      <c r="E91" s="30">
        <v>200</v>
      </c>
      <c r="F91" s="6">
        <f>D91*E91</f>
        <v>30800</v>
      </c>
      <c r="H91" s="25"/>
      <c r="U91" s="10"/>
    </row>
    <row r="92" spans="1:21">
      <c r="A92" s="26" t="s">
        <v>55</v>
      </c>
      <c r="B92" s="46" t="s">
        <v>103</v>
      </c>
      <c r="C92" s="19"/>
      <c r="D92" s="16"/>
      <c r="E92" s="16"/>
      <c r="F92" s="5">
        <f>SUM(F93)</f>
        <v>50000</v>
      </c>
      <c r="H92" s="25"/>
      <c r="U92" s="10"/>
    </row>
    <row r="93" spans="1:21">
      <c r="A93" s="26"/>
      <c r="B93" s="64" t="s">
        <v>104</v>
      </c>
      <c r="C93" s="74" t="s">
        <v>38</v>
      </c>
      <c r="D93" s="56">
        <v>1</v>
      </c>
      <c r="E93" s="56">
        <v>50000</v>
      </c>
      <c r="F93" s="9">
        <f>D93*E93</f>
        <v>50000</v>
      </c>
      <c r="H93" s="25"/>
      <c r="U93" s="10"/>
    </row>
    <row r="94" spans="1:21">
      <c r="A94" s="126" t="s">
        <v>105</v>
      </c>
      <c r="B94" s="126"/>
      <c r="C94" s="79"/>
      <c r="D94" s="78"/>
      <c r="E94" s="78"/>
      <c r="F94" s="2">
        <f>F95+F105</f>
        <v>601550</v>
      </c>
      <c r="H94" s="25"/>
      <c r="U94" s="10"/>
    </row>
    <row r="95" spans="1:21">
      <c r="A95" s="49" t="s">
        <v>8</v>
      </c>
      <c r="B95" s="50" t="s">
        <v>9</v>
      </c>
      <c r="C95" s="51"/>
      <c r="D95" s="50"/>
      <c r="E95" s="50"/>
      <c r="F95" s="52">
        <f>F96+F101</f>
        <v>528950</v>
      </c>
      <c r="H95" s="25"/>
      <c r="U95" s="10"/>
    </row>
    <row r="96" spans="1:21">
      <c r="A96" s="53" t="s">
        <v>11</v>
      </c>
      <c r="B96" s="16" t="s">
        <v>27</v>
      </c>
      <c r="C96" s="19" t="s">
        <v>13</v>
      </c>
      <c r="D96" s="16">
        <f>SUM(D97:D100)</f>
        <v>2893</v>
      </c>
      <c r="E96" s="16"/>
      <c r="F96" s="72">
        <f>SUM(F97:F100)</f>
        <v>433950</v>
      </c>
      <c r="H96" s="25"/>
      <c r="U96" s="10"/>
    </row>
    <row r="97" spans="1:21">
      <c r="A97" s="73"/>
      <c r="B97" s="28" t="s">
        <v>106</v>
      </c>
      <c r="C97" s="29" t="s">
        <v>13</v>
      </c>
      <c r="D97" s="30">
        <v>330</v>
      </c>
      <c r="E97" s="30">
        <v>150</v>
      </c>
      <c r="F97" s="80">
        <f>E97*D97</f>
        <v>49500</v>
      </c>
      <c r="H97" s="25"/>
      <c r="U97" s="10"/>
    </row>
    <row r="98" spans="1:21">
      <c r="A98" s="73"/>
      <c r="B98" s="28" t="s">
        <v>107</v>
      </c>
      <c r="C98" s="29" t="s">
        <v>13</v>
      </c>
      <c r="D98" s="30">
        <v>1125</v>
      </c>
      <c r="E98" s="30">
        <v>150</v>
      </c>
      <c r="F98" s="80">
        <f>E98*D98</f>
        <v>168750</v>
      </c>
      <c r="H98" s="25"/>
      <c r="U98" s="10"/>
    </row>
    <row r="99" spans="1:21">
      <c r="A99" s="73"/>
      <c r="B99" s="28" t="s">
        <v>108</v>
      </c>
      <c r="C99" s="29" t="s">
        <v>13</v>
      </c>
      <c r="D99" s="30">
        <v>798</v>
      </c>
      <c r="E99" s="30">
        <v>150</v>
      </c>
      <c r="F99" s="80">
        <f>E99*D99</f>
        <v>119700</v>
      </c>
      <c r="H99" s="25"/>
      <c r="U99" s="10"/>
    </row>
    <row r="100" spans="1:21">
      <c r="A100" s="73"/>
      <c r="B100" s="28" t="s">
        <v>109</v>
      </c>
      <c r="C100" s="29" t="s">
        <v>13</v>
      </c>
      <c r="D100" s="30">
        <v>640</v>
      </c>
      <c r="E100" s="30">
        <v>150</v>
      </c>
      <c r="F100" s="80">
        <f>E100*D100</f>
        <v>96000</v>
      </c>
      <c r="H100" s="25"/>
      <c r="U100" s="10"/>
    </row>
    <row r="101" spans="1:21">
      <c r="A101" s="53" t="s">
        <v>26</v>
      </c>
      <c r="B101" s="46" t="s">
        <v>110</v>
      </c>
      <c r="C101" s="19"/>
      <c r="D101" s="16"/>
      <c r="E101" s="16"/>
      <c r="F101" s="72">
        <f>SUM(F102:F104)</f>
        <v>95000</v>
      </c>
      <c r="H101" s="25"/>
      <c r="I101" s="16"/>
      <c r="U101" s="10"/>
    </row>
    <row r="102" spans="1:21">
      <c r="A102" s="53"/>
      <c r="B102" s="28" t="s">
        <v>111</v>
      </c>
      <c r="C102" s="29" t="s">
        <v>112</v>
      </c>
      <c r="D102" s="30">
        <v>1</v>
      </c>
      <c r="E102" s="30">
        <v>35000</v>
      </c>
      <c r="F102" s="80">
        <f>E102*D102</f>
        <v>35000</v>
      </c>
      <c r="H102" s="25"/>
      <c r="I102" s="16"/>
      <c r="U102" s="10"/>
    </row>
    <row r="103" spans="1:21">
      <c r="A103" s="53"/>
      <c r="B103" s="28" t="s">
        <v>113</v>
      </c>
      <c r="C103" s="29" t="s">
        <v>112</v>
      </c>
      <c r="D103" s="30">
        <v>1</v>
      </c>
      <c r="E103" s="30">
        <v>35000</v>
      </c>
      <c r="F103" s="80">
        <f>E103*D103</f>
        <v>35000</v>
      </c>
      <c r="H103" s="25"/>
      <c r="I103" s="16"/>
      <c r="U103" s="10"/>
    </row>
    <row r="104" spans="1:21">
      <c r="A104" s="73"/>
      <c r="B104" s="28" t="s">
        <v>114</v>
      </c>
      <c r="C104" s="29" t="s">
        <v>112</v>
      </c>
      <c r="D104" s="30">
        <v>1</v>
      </c>
      <c r="E104" s="30">
        <v>25000</v>
      </c>
      <c r="F104" s="80">
        <f>E104*D104</f>
        <v>25000</v>
      </c>
      <c r="H104" s="25"/>
      <c r="U104" s="10"/>
    </row>
    <row r="105" spans="1:21">
      <c r="A105" s="49" t="s">
        <v>40</v>
      </c>
      <c r="B105" s="50" t="s">
        <v>41</v>
      </c>
      <c r="C105" s="51"/>
      <c r="D105" s="50"/>
      <c r="E105" s="50"/>
      <c r="F105" s="52">
        <f>F106</f>
        <v>72600</v>
      </c>
      <c r="H105" s="25"/>
      <c r="U105" s="10"/>
    </row>
    <row r="106" spans="1:21">
      <c r="A106" s="26" t="s">
        <v>43</v>
      </c>
      <c r="B106" s="16" t="s">
        <v>100</v>
      </c>
      <c r="C106" s="19" t="s">
        <v>13</v>
      </c>
      <c r="D106" s="16">
        <f>SUM(D107)</f>
        <v>363</v>
      </c>
      <c r="E106" s="16"/>
      <c r="F106" s="72">
        <f>SUM(F107)</f>
        <v>72600</v>
      </c>
      <c r="H106" s="25"/>
      <c r="U106" s="10"/>
    </row>
    <row r="107" spans="1:21">
      <c r="A107" s="27"/>
      <c r="B107" s="28" t="s">
        <v>115</v>
      </c>
      <c r="C107" s="29" t="s">
        <v>13</v>
      </c>
      <c r="D107" s="30">
        <v>363</v>
      </c>
      <c r="E107" s="30">
        <v>200</v>
      </c>
      <c r="F107" s="80">
        <f>D107*E107</f>
        <v>72600</v>
      </c>
      <c r="H107" s="25"/>
      <c r="U107" s="10"/>
    </row>
    <row r="108" spans="1:21">
      <c r="A108" s="120" t="s">
        <v>116</v>
      </c>
      <c r="B108" s="121"/>
      <c r="C108" s="77"/>
      <c r="D108" s="76"/>
      <c r="E108" s="76"/>
      <c r="F108" s="2">
        <f>F109+F113</f>
        <v>505600</v>
      </c>
      <c r="H108" s="25"/>
      <c r="U108" s="10"/>
    </row>
    <row r="109" spans="1:21">
      <c r="A109" s="49" t="s">
        <v>8</v>
      </c>
      <c r="B109" s="50" t="s">
        <v>9</v>
      </c>
      <c r="C109" s="51"/>
      <c r="D109" s="50"/>
      <c r="E109" s="50"/>
      <c r="F109" s="1">
        <f>F110+F112</f>
        <v>164700</v>
      </c>
      <c r="H109" s="25"/>
      <c r="U109" s="10"/>
    </row>
    <row r="110" spans="1:21">
      <c r="A110" s="26" t="s">
        <v>11</v>
      </c>
      <c r="B110" s="16" t="s">
        <v>12</v>
      </c>
      <c r="C110" s="19"/>
      <c r="D110" s="16"/>
      <c r="E110" s="16"/>
      <c r="F110" s="4">
        <f>SUM(F111)</f>
        <v>104700</v>
      </c>
      <c r="H110" s="25"/>
      <c r="U110" s="10"/>
    </row>
    <row r="111" spans="1:21">
      <c r="A111" s="81"/>
      <c r="B111" s="28" t="s">
        <v>117</v>
      </c>
      <c r="C111" s="29" t="s">
        <v>13</v>
      </c>
      <c r="D111" s="30">
        <v>698</v>
      </c>
      <c r="E111" s="56">
        <v>150</v>
      </c>
      <c r="F111" s="44">
        <f>D111*E111</f>
        <v>104700</v>
      </c>
      <c r="H111" s="25"/>
      <c r="U111" s="10"/>
    </row>
    <row r="112" spans="1:21">
      <c r="A112" s="26" t="s">
        <v>26</v>
      </c>
      <c r="B112" s="46" t="s">
        <v>118</v>
      </c>
      <c r="C112" s="19" t="s">
        <v>38</v>
      </c>
      <c r="D112" s="16">
        <v>2</v>
      </c>
      <c r="E112" s="16">
        <v>30000</v>
      </c>
      <c r="F112" s="54">
        <f>D112*E112</f>
        <v>60000</v>
      </c>
      <c r="H112" s="25"/>
      <c r="U112" s="10"/>
    </row>
    <row r="113" spans="1:21">
      <c r="A113" s="49" t="s">
        <v>40</v>
      </c>
      <c r="B113" s="50" t="s">
        <v>41</v>
      </c>
      <c r="C113" s="51"/>
      <c r="D113" s="50"/>
      <c r="E113" s="50"/>
      <c r="F113" s="1">
        <f>F114+F120+F123+F117</f>
        <v>340900</v>
      </c>
      <c r="H113" s="25"/>
      <c r="U113" s="10"/>
    </row>
    <row r="114" spans="1:21">
      <c r="A114" s="26" t="s">
        <v>43</v>
      </c>
      <c r="B114" s="16" t="s">
        <v>100</v>
      </c>
      <c r="C114" s="19" t="s">
        <v>13</v>
      </c>
      <c r="D114" s="16">
        <f>SUM(D115:D116)</f>
        <v>574</v>
      </c>
      <c r="E114" s="16"/>
      <c r="F114" s="54">
        <f>SUM(F115:F116)</f>
        <v>114800</v>
      </c>
      <c r="H114" s="25"/>
      <c r="U114" s="10"/>
    </row>
    <row r="115" spans="1:21">
      <c r="A115" s="81"/>
      <c r="B115" s="28" t="s">
        <v>119</v>
      </c>
      <c r="C115" s="29" t="s">
        <v>13</v>
      </c>
      <c r="D115" s="30">
        <v>61</v>
      </c>
      <c r="E115" s="10">
        <v>200</v>
      </c>
      <c r="F115" s="44">
        <f>D115*E115</f>
        <v>12200</v>
      </c>
      <c r="H115" s="25"/>
      <c r="U115" s="10"/>
    </row>
    <row r="116" spans="1:21">
      <c r="A116" s="81"/>
      <c r="B116" s="28" t="s">
        <v>117</v>
      </c>
      <c r="C116" s="29" t="s">
        <v>13</v>
      </c>
      <c r="D116" s="30">
        <v>513</v>
      </c>
      <c r="E116" s="10">
        <v>200</v>
      </c>
      <c r="F116" s="44">
        <f>D116*E116</f>
        <v>102600</v>
      </c>
      <c r="H116" s="25"/>
      <c r="M116" s="16"/>
      <c r="U116" s="10"/>
    </row>
    <row r="117" spans="1:21">
      <c r="A117" s="26" t="s">
        <v>55</v>
      </c>
      <c r="B117" s="16" t="s">
        <v>56</v>
      </c>
      <c r="C117" s="19" t="s">
        <v>13</v>
      </c>
      <c r="D117" s="16">
        <f>SUM(D118:D119)</f>
        <v>277</v>
      </c>
      <c r="E117" s="16"/>
      <c r="F117" s="54">
        <f>SUM(F118:F119)</f>
        <v>55400</v>
      </c>
      <c r="H117" s="25"/>
      <c r="J117" s="16"/>
      <c r="K117" s="58"/>
      <c r="M117" s="16"/>
      <c r="U117" s="10"/>
    </row>
    <row r="118" spans="1:21">
      <c r="A118" s="81"/>
      <c r="B118" s="28" t="s">
        <v>120</v>
      </c>
      <c r="C118" s="29" t="s">
        <v>13</v>
      </c>
      <c r="D118" s="30">
        <v>178</v>
      </c>
      <c r="E118" s="10">
        <v>200</v>
      </c>
      <c r="F118" s="44">
        <f>D118*E118</f>
        <v>35600</v>
      </c>
      <c r="H118" s="25"/>
      <c r="J118" s="16"/>
      <c r="M118" s="16"/>
      <c r="U118" s="10"/>
    </row>
    <row r="119" spans="1:21">
      <c r="A119" s="81"/>
      <c r="B119" s="28" t="s">
        <v>121</v>
      </c>
      <c r="C119" s="29" t="s">
        <v>13</v>
      </c>
      <c r="D119" s="30">
        <v>99</v>
      </c>
      <c r="E119" s="10">
        <v>200</v>
      </c>
      <c r="F119" s="44">
        <f>D119*E119</f>
        <v>19800</v>
      </c>
      <c r="H119" s="25"/>
      <c r="U119" s="10"/>
    </row>
    <row r="120" spans="1:21">
      <c r="A120" s="26" t="s">
        <v>64</v>
      </c>
      <c r="B120" s="16" t="s">
        <v>122</v>
      </c>
      <c r="C120" s="19" t="s">
        <v>13</v>
      </c>
      <c r="D120" s="16">
        <f>SUM(D121:D122)</f>
        <v>738</v>
      </c>
      <c r="E120" s="16"/>
      <c r="F120" s="54">
        <f>SUM(F121:F122)</f>
        <v>110700</v>
      </c>
      <c r="H120" s="25"/>
    </row>
    <row r="121" spans="1:21">
      <c r="A121" s="27"/>
      <c r="B121" s="64" t="s">
        <v>123</v>
      </c>
      <c r="C121" s="74" t="s">
        <v>13</v>
      </c>
      <c r="D121" s="56">
        <v>253</v>
      </c>
      <c r="E121" s="10">
        <v>150</v>
      </c>
      <c r="F121" s="44">
        <f>D121*E121</f>
        <v>37950</v>
      </c>
    </row>
    <row r="122" spans="1:21">
      <c r="A122" s="27"/>
      <c r="B122" s="64" t="s">
        <v>117</v>
      </c>
      <c r="C122" s="74" t="s">
        <v>13</v>
      </c>
      <c r="D122" s="56">
        <v>485</v>
      </c>
      <c r="E122" s="10">
        <v>150</v>
      </c>
      <c r="F122" s="44">
        <f>D122*E122</f>
        <v>72750</v>
      </c>
    </row>
    <row r="123" spans="1:21">
      <c r="A123" s="26" t="s">
        <v>69</v>
      </c>
      <c r="B123" s="16" t="s">
        <v>124</v>
      </c>
      <c r="C123" s="19" t="s">
        <v>38</v>
      </c>
      <c r="D123" s="16">
        <v>2</v>
      </c>
      <c r="E123" s="16">
        <v>30000</v>
      </c>
      <c r="F123" s="54">
        <f>D123*E123</f>
        <v>60000</v>
      </c>
    </row>
    <row r="124" spans="1:21">
      <c r="A124" s="120" t="s">
        <v>125</v>
      </c>
      <c r="B124" s="121"/>
      <c r="C124" s="77"/>
      <c r="D124" s="76"/>
      <c r="E124" s="76"/>
      <c r="F124" s="82">
        <f>F125+F147</f>
        <v>1713400</v>
      </c>
    </row>
    <row r="125" spans="1:21">
      <c r="A125" s="49" t="s">
        <v>8</v>
      </c>
      <c r="B125" s="50" t="s">
        <v>9</v>
      </c>
      <c r="C125" s="51"/>
      <c r="D125" s="50"/>
      <c r="E125" s="50"/>
      <c r="F125" s="1">
        <f>F130+F126+F138+F139</f>
        <v>607050</v>
      </c>
    </row>
    <row r="126" spans="1:21">
      <c r="A126" s="26" t="s">
        <v>11</v>
      </c>
      <c r="B126" s="46" t="s">
        <v>12</v>
      </c>
      <c r="C126" s="19" t="s">
        <v>13</v>
      </c>
      <c r="D126" s="16">
        <f>SUM(D127:D129)</f>
        <v>452</v>
      </c>
      <c r="E126" s="16"/>
      <c r="F126" s="4">
        <f>SUM(F127:F129)</f>
        <v>67800</v>
      </c>
      <c r="U126" s="10"/>
    </row>
    <row r="127" spans="1:21">
      <c r="A127" s="27"/>
      <c r="B127" s="28" t="s">
        <v>126</v>
      </c>
      <c r="C127" s="29" t="s">
        <v>13</v>
      </c>
      <c r="D127" s="30">
        <v>125</v>
      </c>
      <c r="E127" s="30">
        <v>150</v>
      </c>
      <c r="F127" s="3">
        <f>D127*E127</f>
        <v>18750</v>
      </c>
      <c r="U127" s="10"/>
    </row>
    <row r="128" spans="1:21">
      <c r="A128" s="27"/>
      <c r="B128" s="28" t="s">
        <v>127</v>
      </c>
      <c r="C128" s="29" t="s">
        <v>13</v>
      </c>
      <c r="D128" s="30">
        <v>37</v>
      </c>
      <c r="E128" s="30">
        <v>150</v>
      </c>
      <c r="F128" s="80">
        <f>D128*E128</f>
        <v>5550</v>
      </c>
      <c r="U128" s="10"/>
    </row>
    <row r="129" spans="1:21">
      <c r="A129" s="27"/>
      <c r="B129" s="28" t="s">
        <v>128</v>
      </c>
      <c r="C129" s="29" t="s">
        <v>13</v>
      </c>
      <c r="D129" s="30">
        <v>290</v>
      </c>
      <c r="E129" s="30">
        <v>150</v>
      </c>
      <c r="F129" s="80">
        <f>D129*E129</f>
        <v>43500</v>
      </c>
      <c r="U129" s="10"/>
    </row>
    <row r="130" spans="1:21">
      <c r="A130" s="26" t="s">
        <v>26</v>
      </c>
      <c r="B130" s="46" t="s">
        <v>27</v>
      </c>
      <c r="C130" s="19" t="s">
        <v>13</v>
      </c>
      <c r="D130" s="16">
        <f>SUM(D131:D137)</f>
        <v>2623</v>
      </c>
      <c r="E130" s="16"/>
      <c r="F130" s="4">
        <f>SUM(F131:F137)</f>
        <v>393450</v>
      </c>
      <c r="U130" s="10"/>
    </row>
    <row r="131" spans="1:21">
      <c r="A131" s="27"/>
      <c r="B131" s="28" t="s">
        <v>129</v>
      </c>
      <c r="C131" s="29" t="s">
        <v>13</v>
      </c>
      <c r="D131" s="30">
        <v>1044</v>
      </c>
      <c r="E131" s="30">
        <v>150</v>
      </c>
      <c r="F131" s="3">
        <f t="shared" ref="F131:F137" si="4">D131*E131</f>
        <v>156600</v>
      </c>
      <c r="U131" s="10"/>
    </row>
    <row r="132" spans="1:21">
      <c r="A132" s="27"/>
      <c r="B132" s="28" t="s">
        <v>130</v>
      </c>
      <c r="C132" s="29" t="s">
        <v>13</v>
      </c>
      <c r="D132" s="30">
        <v>153</v>
      </c>
      <c r="E132" s="30">
        <v>150</v>
      </c>
      <c r="F132" s="3">
        <f t="shared" si="4"/>
        <v>22950</v>
      </c>
      <c r="U132" s="10"/>
    </row>
    <row r="133" spans="1:21">
      <c r="A133" s="27"/>
      <c r="B133" s="28" t="s">
        <v>131</v>
      </c>
      <c r="C133" s="29" t="s">
        <v>13</v>
      </c>
      <c r="D133" s="30">
        <v>322</v>
      </c>
      <c r="E133" s="30">
        <v>150</v>
      </c>
      <c r="F133" s="3">
        <f t="shared" si="4"/>
        <v>48300</v>
      </c>
    </row>
    <row r="134" spans="1:21">
      <c r="A134" s="27"/>
      <c r="B134" s="28" t="s">
        <v>132</v>
      </c>
      <c r="C134" s="29" t="s">
        <v>13</v>
      </c>
      <c r="D134" s="30">
        <v>408</v>
      </c>
      <c r="E134" s="30">
        <v>150</v>
      </c>
      <c r="F134" s="3">
        <f t="shared" si="4"/>
        <v>61200</v>
      </c>
    </row>
    <row r="135" spans="1:21">
      <c r="A135" s="27"/>
      <c r="B135" s="28" t="s">
        <v>133</v>
      </c>
      <c r="C135" s="29" t="s">
        <v>13</v>
      </c>
      <c r="D135" s="30">
        <v>127</v>
      </c>
      <c r="E135" s="30">
        <v>150</v>
      </c>
      <c r="F135" s="3">
        <f t="shared" si="4"/>
        <v>19050</v>
      </c>
    </row>
    <row r="136" spans="1:21">
      <c r="A136" s="27"/>
      <c r="B136" s="28" t="s">
        <v>134</v>
      </c>
      <c r="C136" s="29" t="s">
        <v>13</v>
      </c>
      <c r="D136" s="30">
        <v>244</v>
      </c>
      <c r="E136" s="30">
        <v>150</v>
      </c>
      <c r="F136" s="3">
        <f t="shared" si="4"/>
        <v>36600</v>
      </c>
    </row>
    <row r="137" spans="1:21">
      <c r="A137" s="27"/>
      <c r="B137" s="28" t="s">
        <v>135</v>
      </c>
      <c r="C137" s="29" t="s">
        <v>13</v>
      </c>
      <c r="D137" s="30">
        <v>325</v>
      </c>
      <c r="E137" s="30">
        <v>150</v>
      </c>
      <c r="F137" s="3">
        <f t="shared" si="4"/>
        <v>48750</v>
      </c>
    </row>
    <row r="138" spans="1:21">
      <c r="A138" s="26" t="s">
        <v>36</v>
      </c>
      <c r="B138" s="46" t="s">
        <v>136</v>
      </c>
      <c r="C138" s="19" t="s">
        <v>38</v>
      </c>
      <c r="D138" s="16">
        <v>1</v>
      </c>
      <c r="E138" s="16">
        <v>2500</v>
      </c>
      <c r="F138" s="54">
        <f>D138*E138</f>
        <v>2500</v>
      </c>
    </row>
    <row r="139" spans="1:21">
      <c r="A139" s="26" t="s">
        <v>137</v>
      </c>
      <c r="B139" s="46" t="s">
        <v>138</v>
      </c>
      <c r="C139" s="74"/>
      <c r="D139" s="56"/>
      <c r="E139" s="56"/>
      <c r="F139" s="54">
        <f>SUM(F140:F146)</f>
        <v>143300</v>
      </c>
    </row>
    <row r="140" spans="1:21">
      <c r="A140" s="26"/>
      <c r="B140" s="28" t="s">
        <v>139</v>
      </c>
      <c r="C140" s="29" t="s">
        <v>112</v>
      </c>
      <c r="D140" s="30">
        <v>1</v>
      </c>
      <c r="E140" s="30">
        <v>15000</v>
      </c>
      <c r="F140" s="31">
        <f t="shared" ref="F140:F146" si="5">E140*D140</f>
        <v>15000</v>
      </c>
    </row>
    <row r="141" spans="1:21">
      <c r="A141" s="27"/>
      <c r="B141" s="28" t="s">
        <v>140</v>
      </c>
      <c r="C141" s="29" t="s">
        <v>112</v>
      </c>
      <c r="D141" s="30">
        <v>1</v>
      </c>
      <c r="E141" s="30">
        <v>45000</v>
      </c>
      <c r="F141" s="31">
        <f t="shared" si="5"/>
        <v>45000</v>
      </c>
    </row>
    <row r="142" spans="1:21">
      <c r="A142" s="27"/>
      <c r="B142" s="28" t="s">
        <v>141</v>
      </c>
      <c r="C142" s="29" t="s">
        <v>112</v>
      </c>
      <c r="D142" s="30">
        <v>1</v>
      </c>
      <c r="E142" s="30">
        <v>40000</v>
      </c>
      <c r="F142" s="31">
        <f t="shared" si="5"/>
        <v>40000</v>
      </c>
    </row>
    <row r="143" spans="1:21">
      <c r="A143" s="27"/>
      <c r="B143" s="28" t="s">
        <v>142</v>
      </c>
      <c r="C143" s="29" t="s">
        <v>38</v>
      </c>
      <c r="D143" s="30">
        <v>1</v>
      </c>
      <c r="E143" s="30">
        <v>2000</v>
      </c>
      <c r="F143" s="31">
        <f t="shared" si="5"/>
        <v>2000</v>
      </c>
    </row>
    <row r="144" spans="1:21">
      <c r="A144" s="27"/>
      <c r="B144" s="28" t="s">
        <v>143</v>
      </c>
      <c r="C144" s="29" t="s">
        <v>13</v>
      </c>
      <c r="D144" s="30">
        <v>33</v>
      </c>
      <c r="E144" s="30">
        <v>100</v>
      </c>
      <c r="F144" s="31">
        <f t="shared" si="5"/>
        <v>3300</v>
      </c>
    </row>
    <row r="145" spans="1:21">
      <c r="A145" s="27"/>
      <c r="B145" s="28" t="s">
        <v>144</v>
      </c>
      <c r="C145" s="29" t="s">
        <v>112</v>
      </c>
      <c r="D145" s="30">
        <v>1</v>
      </c>
      <c r="E145" s="30">
        <v>25000</v>
      </c>
      <c r="F145" s="31">
        <f t="shared" si="5"/>
        <v>25000</v>
      </c>
    </row>
    <row r="146" spans="1:21">
      <c r="A146" s="27"/>
      <c r="B146" s="28" t="s">
        <v>145</v>
      </c>
      <c r="C146" s="29" t="s">
        <v>112</v>
      </c>
      <c r="D146" s="30">
        <v>1</v>
      </c>
      <c r="E146" s="30">
        <v>13000</v>
      </c>
      <c r="F146" s="31">
        <f t="shared" si="5"/>
        <v>13000</v>
      </c>
    </row>
    <row r="147" spans="1:21">
      <c r="A147" s="49" t="s">
        <v>40</v>
      </c>
      <c r="B147" s="50" t="s">
        <v>41</v>
      </c>
      <c r="C147" s="51"/>
      <c r="D147" s="50"/>
      <c r="E147" s="50"/>
      <c r="F147" s="1">
        <f>F155+F148+F162+F167+F170+F177</f>
        <v>1106350</v>
      </c>
    </row>
    <row r="148" spans="1:21">
      <c r="A148" s="26" t="s">
        <v>43</v>
      </c>
      <c r="B148" s="46" t="s">
        <v>100</v>
      </c>
      <c r="C148" s="65" t="s">
        <v>13</v>
      </c>
      <c r="D148" s="16">
        <f>SUM(D149:D154)</f>
        <v>926</v>
      </c>
      <c r="E148" s="16"/>
      <c r="F148" s="54">
        <f>SUM(F149:F154)</f>
        <v>185200</v>
      </c>
    </row>
    <row r="149" spans="1:21">
      <c r="A149" s="27"/>
      <c r="B149" s="28" t="s">
        <v>146</v>
      </c>
      <c r="C149" s="59" t="s">
        <v>13</v>
      </c>
      <c r="D149" s="30">
        <v>216</v>
      </c>
      <c r="E149" s="30">
        <v>200</v>
      </c>
      <c r="F149" s="31">
        <f t="shared" ref="F149:F154" si="6">E149*D149</f>
        <v>43200</v>
      </c>
    </row>
    <row r="150" spans="1:21">
      <c r="A150" s="55"/>
      <c r="B150" s="28" t="s">
        <v>147</v>
      </c>
      <c r="C150" s="59" t="s">
        <v>13</v>
      </c>
      <c r="D150" s="30">
        <v>183</v>
      </c>
      <c r="E150" s="30">
        <v>200</v>
      </c>
      <c r="F150" s="31">
        <f t="shared" si="6"/>
        <v>36600</v>
      </c>
    </row>
    <row r="151" spans="1:21">
      <c r="A151" s="27"/>
      <c r="B151" s="28" t="s">
        <v>148</v>
      </c>
      <c r="C151" s="59" t="s">
        <v>13</v>
      </c>
      <c r="D151" s="30">
        <v>145</v>
      </c>
      <c r="E151" s="30">
        <v>200</v>
      </c>
      <c r="F151" s="31">
        <f t="shared" si="6"/>
        <v>29000</v>
      </c>
    </row>
    <row r="152" spans="1:21">
      <c r="A152" s="27"/>
      <c r="B152" s="28" t="s">
        <v>149</v>
      </c>
      <c r="C152" s="59" t="s">
        <v>13</v>
      </c>
      <c r="D152" s="30">
        <v>76</v>
      </c>
      <c r="E152" s="30">
        <v>200</v>
      </c>
      <c r="F152" s="31">
        <f t="shared" si="6"/>
        <v>15200</v>
      </c>
    </row>
    <row r="153" spans="1:21">
      <c r="A153" s="27"/>
      <c r="B153" s="28" t="s">
        <v>150</v>
      </c>
      <c r="C153" s="59" t="s">
        <v>13</v>
      </c>
      <c r="D153" s="30">
        <v>79</v>
      </c>
      <c r="E153" s="30">
        <v>200</v>
      </c>
      <c r="F153" s="31">
        <f t="shared" si="6"/>
        <v>15800</v>
      </c>
      <c r="U153" s="10"/>
    </row>
    <row r="154" spans="1:21">
      <c r="A154" s="26"/>
      <c r="B154" s="28" t="s">
        <v>151</v>
      </c>
      <c r="C154" s="59" t="s">
        <v>13</v>
      </c>
      <c r="D154" s="30">
        <v>227</v>
      </c>
      <c r="E154" s="30">
        <v>200</v>
      </c>
      <c r="F154" s="31">
        <f t="shared" si="6"/>
        <v>45400</v>
      </c>
      <c r="U154" s="10"/>
    </row>
    <row r="155" spans="1:21">
      <c r="A155" s="26" t="s">
        <v>55</v>
      </c>
      <c r="B155" s="83" t="s">
        <v>56</v>
      </c>
      <c r="C155" s="60" t="s">
        <v>13</v>
      </c>
      <c r="D155" s="16">
        <f>SUM(D156:D161)</f>
        <v>1923</v>
      </c>
      <c r="E155" s="16"/>
      <c r="F155" s="54">
        <f>SUM(F156:F161)</f>
        <v>384600</v>
      </c>
      <c r="U155" s="10"/>
    </row>
    <row r="156" spans="1:21">
      <c r="A156" s="27"/>
      <c r="B156" s="28" t="s">
        <v>152</v>
      </c>
      <c r="C156" s="59" t="s">
        <v>13</v>
      </c>
      <c r="D156" s="30">
        <v>441</v>
      </c>
      <c r="E156" s="30">
        <v>200</v>
      </c>
      <c r="F156" s="31">
        <f t="shared" ref="F156:F161" si="7">E156*D156</f>
        <v>88200</v>
      </c>
      <c r="U156" s="10"/>
    </row>
    <row r="157" spans="1:21">
      <c r="A157" s="27"/>
      <c r="B157" s="28" t="s">
        <v>153</v>
      </c>
      <c r="C157" s="59" t="s">
        <v>13</v>
      </c>
      <c r="D157" s="30">
        <v>451</v>
      </c>
      <c r="E157" s="30">
        <v>200</v>
      </c>
      <c r="F157" s="31">
        <f t="shared" si="7"/>
        <v>90200</v>
      </c>
      <c r="U157" s="10"/>
    </row>
    <row r="158" spans="1:21">
      <c r="A158" s="27"/>
      <c r="B158" s="28" t="s">
        <v>134</v>
      </c>
      <c r="C158" s="59" t="s">
        <v>13</v>
      </c>
      <c r="D158" s="30">
        <v>202</v>
      </c>
      <c r="E158" s="30">
        <v>200</v>
      </c>
      <c r="F158" s="31">
        <f t="shared" si="7"/>
        <v>40400</v>
      </c>
      <c r="U158" s="10"/>
    </row>
    <row r="159" spans="1:21">
      <c r="A159" s="27"/>
      <c r="B159" s="28" t="s">
        <v>154</v>
      </c>
      <c r="C159" s="59" t="s">
        <v>13</v>
      </c>
      <c r="D159" s="30">
        <v>319</v>
      </c>
      <c r="E159" s="30">
        <v>200</v>
      </c>
      <c r="F159" s="31">
        <f t="shared" si="7"/>
        <v>63800</v>
      </c>
      <c r="U159" s="10"/>
    </row>
    <row r="160" spans="1:21">
      <c r="A160" s="27"/>
      <c r="B160" s="28" t="s">
        <v>155</v>
      </c>
      <c r="C160" s="59" t="s">
        <v>13</v>
      </c>
      <c r="D160" s="30">
        <v>178</v>
      </c>
      <c r="E160" s="30">
        <v>200</v>
      </c>
      <c r="F160" s="31">
        <f t="shared" si="7"/>
        <v>35600</v>
      </c>
      <c r="U160" s="10"/>
    </row>
    <row r="161" spans="1:21">
      <c r="A161" s="27"/>
      <c r="B161" s="28" t="s">
        <v>132</v>
      </c>
      <c r="C161" s="59" t="s">
        <v>13</v>
      </c>
      <c r="D161" s="30">
        <v>332</v>
      </c>
      <c r="E161" s="30">
        <v>200</v>
      </c>
      <c r="F161" s="31">
        <f t="shared" si="7"/>
        <v>66400</v>
      </c>
      <c r="U161" s="10"/>
    </row>
    <row r="162" spans="1:21">
      <c r="A162" s="26" t="s">
        <v>64</v>
      </c>
      <c r="B162" s="16" t="s">
        <v>122</v>
      </c>
      <c r="C162" s="65" t="s">
        <v>13</v>
      </c>
      <c r="D162" s="16">
        <f>SUM(D163:D166)</f>
        <v>497</v>
      </c>
      <c r="E162" s="16"/>
      <c r="F162" s="54">
        <f>SUM(F163:F166)</f>
        <v>74550</v>
      </c>
    </row>
    <row r="163" spans="1:21">
      <c r="A163" s="26"/>
      <c r="B163" s="28" t="s">
        <v>156</v>
      </c>
      <c r="C163" s="59" t="s">
        <v>13</v>
      </c>
      <c r="D163" s="30">
        <v>174</v>
      </c>
      <c r="E163" s="30">
        <v>150</v>
      </c>
      <c r="F163" s="31">
        <f>E163*D163</f>
        <v>26100</v>
      </c>
    </row>
    <row r="164" spans="1:21">
      <c r="A164" s="26"/>
      <c r="B164" s="28" t="s">
        <v>157</v>
      </c>
      <c r="C164" s="59" t="s">
        <v>13</v>
      </c>
      <c r="D164" s="30">
        <v>167</v>
      </c>
      <c r="E164" s="30">
        <v>150</v>
      </c>
      <c r="F164" s="31">
        <f>E164*D164</f>
        <v>25050</v>
      </c>
    </row>
    <row r="165" spans="1:21">
      <c r="A165" s="26"/>
      <c r="B165" s="28" t="s">
        <v>158</v>
      </c>
      <c r="C165" s="59" t="s">
        <v>13</v>
      </c>
      <c r="D165" s="30">
        <v>123</v>
      </c>
      <c r="E165" s="30">
        <v>150</v>
      </c>
      <c r="F165" s="31">
        <f>E165*D165</f>
        <v>18450</v>
      </c>
    </row>
    <row r="166" spans="1:21">
      <c r="A166" s="26"/>
      <c r="B166" s="28" t="s">
        <v>159</v>
      </c>
      <c r="C166" s="59" t="s">
        <v>13</v>
      </c>
      <c r="D166" s="30">
        <v>33</v>
      </c>
      <c r="E166" s="30">
        <v>150</v>
      </c>
      <c r="F166" s="31">
        <f>E166*D166</f>
        <v>4950</v>
      </c>
    </row>
    <row r="167" spans="1:21">
      <c r="A167" s="26" t="s">
        <v>69</v>
      </c>
      <c r="B167" s="16" t="s">
        <v>160</v>
      </c>
      <c r="C167" s="65" t="s">
        <v>13</v>
      </c>
      <c r="D167" s="16">
        <f>SUM(D168:D169)</f>
        <v>380</v>
      </c>
      <c r="E167" s="16"/>
      <c r="F167" s="54">
        <f>SUM(F168:F169)</f>
        <v>57000</v>
      </c>
    </row>
    <row r="168" spans="1:21">
      <c r="A168" s="26"/>
      <c r="B168" s="28" t="s">
        <v>161</v>
      </c>
      <c r="C168" s="59" t="s">
        <v>13</v>
      </c>
      <c r="D168" s="30">
        <v>189</v>
      </c>
      <c r="E168" s="30">
        <v>150</v>
      </c>
      <c r="F168" s="31">
        <f>E168*D168</f>
        <v>28350</v>
      </c>
    </row>
    <row r="169" spans="1:21">
      <c r="A169" s="26"/>
      <c r="B169" s="28" t="s">
        <v>158</v>
      </c>
      <c r="C169" s="59" t="s">
        <v>13</v>
      </c>
      <c r="D169" s="30">
        <v>191</v>
      </c>
      <c r="E169" s="30">
        <v>150</v>
      </c>
      <c r="F169" s="31">
        <f>E169*D169</f>
        <v>28650</v>
      </c>
    </row>
    <row r="170" spans="1:21">
      <c r="A170" s="26" t="s">
        <v>72</v>
      </c>
      <c r="B170" s="16" t="s">
        <v>162</v>
      </c>
      <c r="C170" s="65"/>
      <c r="D170" s="16"/>
      <c r="E170" s="16"/>
      <c r="F170" s="54">
        <f>SUM(F171:F176)</f>
        <v>155000</v>
      </c>
    </row>
    <row r="171" spans="1:21">
      <c r="A171" s="26"/>
      <c r="B171" s="28" t="s">
        <v>163</v>
      </c>
      <c r="C171" s="59" t="s">
        <v>38</v>
      </c>
      <c r="D171" s="30">
        <v>1</v>
      </c>
      <c r="E171" s="30">
        <v>35000</v>
      </c>
      <c r="F171" s="31">
        <f t="shared" ref="F171:F176" si="8">E171*D171</f>
        <v>35000</v>
      </c>
    </row>
    <row r="172" spans="1:21">
      <c r="A172" s="26"/>
      <c r="B172" s="28" t="s">
        <v>164</v>
      </c>
      <c r="C172" s="59" t="s">
        <v>38</v>
      </c>
      <c r="D172" s="30">
        <v>1</v>
      </c>
      <c r="E172" s="30">
        <v>30000</v>
      </c>
      <c r="F172" s="31">
        <f t="shared" si="8"/>
        <v>30000</v>
      </c>
    </row>
    <row r="173" spans="1:21">
      <c r="A173" s="26"/>
      <c r="B173" s="28" t="s">
        <v>165</v>
      </c>
      <c r="C173" s="59" t="s">
        <v>38</v>
      </c>
      <c r="D173" s="30">
        <v>1</v>
      </c>
      <c r="E173" s="30">
        <v>30000</v>
      </c>
      <c r="F173" s="31">
        <f t="shared" si="8"/>
        <v>30000</v>
      </c>
    </row>
    <row r="174" spans="1:21">
      <c r="A174" s="26"/>
      <c r="B174" s="28" t="s">
        <v>166</v>
      </c>
      <c r="C174" s="59" t="s">
        <v>38</v>
      </c>
      <c r="D174" s="30">
        <v>1</v>
      </c>
      <c r="E174" s="30">
        <v>30000</v>
      </c>
      <c r="F174" s="31">
        <f t="shared" si="8"/>
        <v>30000</v>
      </c>
    </row>
    <row r="175" spans="1:21">
      <c r="A175" s="26"/>
      <c r="B175" s="28" t="s">
        <v>167</v>
      </c>
      <c r="C175" s="59" t="s">
        <v>38</v>
      </c>
      <c r="D175" s="30">
        <v>1</v>
      </c>
      <c r="E175" s="30">
        <v>20000</v>
      </c>
      <c r="F175" s="31">
        <f t="shared" si="8"/>
        <v>20000</v>
      </c>
    </row>
    <row r="176" spans="1:21">
      <c r="A176" s="26"/>
      <c r="B176" s="28" t="s">
        <v>168</v>
      </c>
      <c r="C176" s="59" t="s">
        <v>38</v>
      </c>
      <c r="D176" s="30">
        <v>2</v>
      </c>
      <c r="E176" s="30">
        <v>5000</v>
      </c>
      <c r="F176" s="31">
        <f t="shared" si="8"/>
        <v>10000</v>
      </c>
    </row>
    <row r="177" spans="1:9">
      <c r="A177" s="26" t="s">
        <v>169</v>
      </c>
      <c r="B177" s="46" t="s">
        <v>170</v>
      </c>
      <c r="C177" s="65" t="s">
        <v>38</v>
      </c>
      <c r="D177" s="16">
        <v>1</v>
      </c>
      <c r="E177" s="16">
        <v>250000</v>
      </c>
      <c r="F177" s="54">
        <f>D177*E177</f>
        <v>250000</v>
      </c>
    </row>
    <row r="178" spans="1:9">
      <c r="A178" s="26"/>
      <c r="B178" s="28"/>
      <c r="C178" s="65"/>
      <c r="D178" s="16"/>
      <c r="E178" s="16"/>
      <c r="F178" s="54"/>
    </row>
    <row r="179" spans="1:9">
      <c r="A179" s="120" t="s">
        <v>171</v>
      </c>
      <c r="B179" s="121"/>
      <c r="C179" s="77"/>
      <c r="D179" s="76"/>
      <c r="E179" s="76"/>
      <c r="F179" s="82">
        <f>F180+F187</f>
        <v>315400</v>
      </c>
    </row>
    <row r="180" spans="1:9">
      <c r="A180" s="49" t="s">
        <v>8</v>
      </c>
      <c r="B180" s="50" t="s">
        <v>9</v>
      </c>
      <c r="C180" s="51"/>
      <c r="D180" s="50"/>
      <c r="E180" s="50"/>
      <c r="F180" s="52">
        <f>F181+F185+F186</f>
        <v>229800</v>
      </c>
    </row>
    <row r="181" spans="1:9">
      <c r="A181" s="26" t="s">
        <v>11</v>
      </c>
      <c r="B181" s="16" t="s">
        <v>27</v>
      </c>
      <c r="C181" s="19" t="s">
        <v>13</v>
      </c>
      <c r="D181" s="16">
        <f>SUM(D182:D184)</f>
        <v>1422</v>
      </c>
      <c r="F181" s="54">
        <f>SUM(F182:F184)</f>
        <v>213300</v>
      </c>
    </row>
    <row r="182" spans="1:9">
      <c r="A182" s="84"/>
      <c r="B182" s="28" t="s">
        <v>172</v>
      </c>
      <c r="C182" s="29" t="s">
        <v>13</v>
      </c>
      <c r="D182" s="30">
        <v>173</v>
      </c>
      <c r="E182" s="30">
        <v>150</v>
      </c>
      <c r="F182" s="31">
        <f>E182*D182</f>
        <v>25950</v>
      </c>
    </row>
    <row r="183" spans="1:9">
      <c r="A183" s="84"/>
      <c r="B183" s="28" t="s">
        <v>173</v>
      </c>
      <c r="C183" s="29" t="s">
        <v>13</v>
      </c>
      <c r="D183" s="30">
        <v>630</v>
      </c>
      <c r="E183" s="30">
        <v>150</v>
      </c>
      <c r="F183" s="31">
        <f>E183*D183</f>
        <v>94500</v>
      </c>
    </row>
    <row r="184" spans="1:9">
      <c r="A184" s="84"/>
      <c r="B184" s="28" t="s">
        <v>174</v>
      </c>
      <c r="C184" s="29"/>
      <c r="D184" s="30">
        <v>619</v>
      </c>
      <c r="E184" s="30">
        <v>150</v>
      </c>
      <c r="F184" s="31">
        <f>E184*D184</f>
        <v>92850</v>
      </c>
    </row>
    <row r="185" spans="1:9">
      <c r="A185" s="84" t="s">
        <v>26</v>
      </c>
      <c r="B185" s="10" t="s">
        <v>175</v>
      </c>
      <c r="C185" s="11" t="s">
        <v>38</v>
      </c>
      <c r="D185" s="10">
        <v>1</v>
      </c>
      <c r="E185" s="10">
        <v>1500</v>
      </c>
      <c r="F185" s="44">
        <f>E185*D185</f>
        <v>1500</v>
      </c>
      <c r="I185" s="16"/>
    </row>
    <row r="186" spans="1:9">
      <c r="A186" s="27" t="s">
        <v>36</v>
      </c>
      <c r="B186" s="56" t="s">
        <v>176</v>
      </c>
      <c r="C186" s="74" t="s">
        <v>38</v>
      </c>
      <c r="D186" s="56">
        <v>1</v>
      </c>
      <c r="E186" s="56">
        <v>15000</v>
      </c>
      <c r="F186" s="85">
        <f>E186*D186</f>
        <v>15000</v>
      </c>
    </row>
    <row r="187" spans="1:9">
      <c r="A187" s="49" t="s">
        <v>40</v>
      </c>
      <c r="B187" s="50" t="s">
        <v>41</v>
      </c>
      <c r="C187" s="51"/>
      <c r="D187" s="50"/>
      <c r="E187" s="50"/>
      <c r="F187" s="52">
        <f>SUM(F188:F190)</f>
        <v>85600</v>
      </c>
    </row>
    <row r="188" spans="1:9">
      <c r="A188" s="84" t="s">
        <v>43</v>
      </c>
      <c r="B188" s="56" t="s">
        <v>177</v>
      </c>
      <c r="C188" s="11" t="s">
        <v>13</v>
      </c>
      <c r="D188" s="10">
        <v>178</v>
      </c>
      <c r="E188" s="10">
        <v>200</v>
      </c>
      <c r="F188" s="44">
        <f>E188*D188</f>
        <v>35600</v>
      </c>
    </row>
    <row r="189" spans="1:9">
      <c r="A189" s="73" t="s">
        <v>55</v>
      </c>
      <c r="B189" s="56" t="s">
        <v>178</v>
      </c>
      <c r="C189" s="74" t="s">
        <v>38</v>
      </c>
      <c r="D189" s="56">
        <v>1</v>
      </c>
      <c r="E189" s="56">
        <v>35000</v>
      </c>
      <c r="F189" s="85">
        <f>E189*D189</f>
        <v>35000</v>
      </c>
    </row>
    <row r="190" spans="1:9">
      <c r="A190" s="73" t="s">
        <v>64</v>
      </c>
      <c r="B190" s="56" t="s">
        <v>179</v>
      </c>
      <c r="C190" s="74" t="s">
        <v>38</v>
      </c>
      <c r="D190" s="56">
        <v>1</v>
      </c>
      <c r="E190" s="56">
        <v>15000</v>
      </c>
      <c r="F190" s="85">
        <f>E190*D190</f>
        <v>15000</v>
      </c>
    </row>
    <row r="191" spans="1:9">
      <c r="A191" s="120" t="s">
        <v>180</v>
      </c>
      <c r="B191" s="121"/>
      <c r="C191" s="77"/>
      <c r="D191" s="76"/>
      <c r="E191" s="76"/>
      <c r="F191" s="82">
        <f>F192+F194</f>
        <v>25000</v>
      </c>
    </row>
    <row r="192" spans="1:9">
      <c r="A192" s="49" t="s">
        <v>8</v>
      </c>
      <c r="B192" s="50" t="s">
        <v>9</v>
      </c>
      <c r="C192" s="51"/>
      <c r="D192" s="50"/>
      <c r="E192" s="50"/>
      <c r="F192" s="52">
        <f>SUM(F193:F193)</f>
        <v>25000</v>
      </c>
    </row>
    <row r="193" spans="1:6">
      <c r="A193" s="84" t="s">
        <v>11</v>
      </c>
      <c r="B193" s="10" t="s">
        <v>181</v>
      </c>
      <c r="C193" s="11" t="s">
        <v>38</v>
      </c>
      <c r="D193" s="10">
        <v>1</v>
      </c>
      <c r="E193" s="10">
        <v>25000</v>
      </c>
      <c r="F193" s="44">
        <f>E193*D193</f>
        <v>25000</v>
      </c>
    </row>
    <row r="194" spans="1:6">
      <c r="A194" s="49" t="s">
        <v>40</v>
      </c>
      <c r="B194" s="50" t="s">
        <v>41</v>
      </c>
      <c r="C194" s="51"/>
      <c r="D194" s="50"/>
      <c r="E194" s="50"/>
      <c r="F194" s="52">
        <f>F195</f>
        <v>0</v>
      </c>
    </row>
    <row r="195" spans="1:6">
      <c r="A195" s="55"/>
      <c r="B195" s="12" t="s">
        <v>97</v>
      </c>
      <c r="F195" s="44"/>
    </row>
    <row r="196" spans="1:6">
      <c r="A196" s="120" t="s">
        <v>182</v>
      </c>
      <c r="B196" s="121"/>
      <c r="C196" s="77"/>
      <c r="D196" s="76"/>
      <c r="E196" s="76"/>
      <c r="F196" s="82">
        <f>F197+F200</f>
        <v>25000</v>
      </c>
    </row>
    <row r="197" spans="1:6">
      <c r="A197" s="49" t="s">
        <v>8</v>
      </c>
      <c r="B197" s="50" t="s">
        <v>9</v>
      </c>
      <c r="C197" s="51"/>
      <c r="D197" s="50"/>
      <c r="E197" s="50"/>
      <c r="F197" s="52">
        <f>SUM(F198:F199)</f>
        <v>25000</v>
      </c>
    </row>
    <row r="198" spans="1:6">
      <c r="A198" s="84" t="s">
        <v>11</v>
      </c>
      <c r="B198" s="10" t="s">
        <v>183</v>
      </c>
      <c r="C198" s="11" t="s">
        <v>38</v>
      </c>
      <c r="D198" s="10">
        <v>1</v>
      </c>
      <c r="E198" s="10">
        <v>15000</v>
      </c>
      <c r="F198" s="44">
        <f>E198*D198</f>
        <v>15000</v>
      </c>
    </row>
    <row r="199" spans="1:6">
      <c r="A199" s="84" t="s">
        <v>26</v>
      </c>
      <c r="B199" s="10" t="s">
        <v>184</v>
      </c>
      <c r="C199" s="11" t="s">
        <v>112</v>
      </c>
      <c r="D199" s="10">
        <v>1</v>
      </c>
      <c r="E199" s="10">
        <v>10000</v>
      </c>
      <c r="F199" s="44">
        <f>E199*D199</f>
        <v>10000</v>
      </c>
    </row>
    <row r="200" spans="1:6">
      <c r="A200" s="49" t="s">
        <v>40</v>
      </c>
      <c r="B200" s="50" t="s">
        <v>41</v>
      </c>
      <c r="C200" s="51"/>
      <c r="D200" s="50"/>
      <c r="E200" s="50"/>
      <c r="F200" s="52">
        <f>SUM(F201:F201)</f>
        <v>0</v>
      </c>
    </row>
    <row r="201" spans="1:6">
      <c r="A201" s="55"/>
      <c r="B201" s="12" t="s">
        <v>97</v>
      </c>
      <c r="F201" s="44"/>
    </row>
    <row r="202" spans="1:6">
      <c r="A202" s="120" t="s">
        <v>185</v>
      </c>
      <c r="B202" s="121"/>
      <c r="C202" s="77"/>
      <c r="D202" s="76"/>
      <c r="E202" s="76"/>
      <c r="F202" s="82">
        <f>F203+F205</f>
        <v>99400</v>
      </c>
    </row>
    <row r="203" spans="1:6">
      <c r="A203" s="49" t="s">
        <v>8</v>
      </c>
      <c r="B203" s="50" t="s">
        <v>9</v>
      </c>
      <c r="C203" s="51"/>
      <c r="D203" s="50"/>
      <c r="E203" s="50"/>
      <c r="F203" s="52">
        <f>SUM(F204:F204)</f>
        <v>20000</v>
      </c>
    </row>
    <row r="204" spans="1:6">
      <c r="A204" s="84" t="s">
        <v>11</v>
      </c>
      <c r="B204" s="10" t="s">
        <v>186</v>
      </c>
      <c r="C204" s="11" t="s">
        <v>38</v>
      </c>
      <c r="D204" s="10">
        <v>1</v>
      </c>
      <c r="E204" s="10">
        <v>20000</v>
      </c>
      <c r="F204" s="44">
        <f>E204*D204</f>
        <v>20000</v>
      </c>
    </row>
    <row r="205" spans="1:6">
      <c r="A205" s="49" t="s">
        <v>40</v>
      </c>
      <c r="B205" s="50" t="s">
        <v>41</v>
      </c>
      <c r="C205" s="51"/>
      <c r="D205" s="50"/>
      <c r="E205" s="50"/>
      <c r="F205" s="52">
        <f>SUM(F206:F206)</f>
        <v>79400</v>
      </c>
    </row>
    <row r="206" spans="1:6">
      <c r="A206" s="84" t="s">
        <v>43</v>
      </c>
      <c r="B206" s="86" t="s">
        <v>56</v>
      </c>
      <c r="C206" s="11" t="s">
        <v>13</v>
      </c>
      <c r="D206" s="10">
        <v>397</v>
      </c>
      <c r="E206" s="10">
        <v>200</v>
      </c>
      <c r="F206" s="44">
        <f>D206*E206</f>
        <v>79400</v>
      </c>
    </row>
    <row r="207" spans="1:6">
      <c r="A207" s="120" t="s">
        <v>187</v>
      </c>
      <c r="B207" s="121"/>
      <c r="C207" s="77"/>
      <c r="D207" s="76"/>
      <c r="E207" s="76"/>
      <c r="F207" s="2">
        <f>F208+F213</f>
        <v>415500</v>
      </c>
    </row>
    <row r="208" spans="1:6">
      <c r="A208" s="49" t="s">
        <v>8</v>
      </c>
      <c r="B208" s="50" t="s">
        <v>9</v>
      </c>
      <c r="C208" s="51"/>
      <c r="D208" s="50"/>
      <c r="E208" s="50"/>
      <c r="F208" s="52">
        <f>F209+F212</f>
        <v>274750</v>
      </c>
    </row>
    <row r="209" spans="1:9">
      <c r="A209" s="26" t="s">
        <v>11</v>
      </c>
      <c r="B209" s="16" t="s">
        <v>188</v>
      </c>
      <c r="C209" s="19" t="s">
        <v>13</v>
      </c>
      <c r="D209" s="16">
        <f>SUM(D210:D211)</f>
        <v>1665</v>
      </c>
      <c r="E209" s="16"/>
      <c r="F209" s="54">
        <f>SUM(F210:F211)</f>
        <v>249750</v>
      </c>
    </row>
    <row r="210" spans="1:9">
      <c r="A210" s="84"/>
      <c r="B210" s="28" t="s">
        <v>189</v>
      </c>
      <c r="C210" s="29" t="s">
        <v>13</v>
      </c>
      <c r="D210" s="30">
        <v>931</v>
      </c>
      <c r="E210" s="30">
        <v>150</v>
      </c>
      <c r="F210" s="31">
        <f>E210*D210</f>
        <v>139650</v>
      </c>
    </row>
    <row r="211" spans="1:9">
      <c r="A211" s="84"/>
      <c r="B211" s="28" t="s">
        <v>190</v>
      </c>
      <c r="C211" s="29" t="s">
        <v>13</v>
      </c>
      <c r="D211" s="30">
        <v>734</v>
      </c>
      <c r="E211" s="30">
        <v>150</v>
      </c>
      <c r="F211" s="31">
        <f>E211*D211</f>
        <v>110100</v>
      </c>
    </row>
    <row r="212" spans="1:9">
      <c r="A212" s="26" t="s">
        <v>26</v>
      </c>
      <c r="B212" s="16" t="s">
        <v>191</v>
      </c>
      <c r="C212" s="19" t="s">
        <v>38</v>
      </c>
      <c r="D212" s="16">
        <v>1</v>
      </c>
      <c r="E212" s="16">
        <v>25000</v>
      </c>
      <c r="F212" s="54">
        <f>D212*E212</f>
        <v>25000</v>
      </c>
    </row>
    <row r="213" spans="1:9">
      <c r="A213" s="49" t="s">
        <v>40</v>
      </c>
      <c r="B213" s="50" t="s">
        <v>41</v>
      </c>
      <c r="C213" s="51"/>
      <c r="D213" s="50"/>
      <c r="E213" s="50"/>
      <c r="F213" s="52">
        <f>F214+F217</f>
        <v>140750</v>
      </c>
      <c r="I213" s="100"/>
    </row>
    <row r="214" spans="1:9">
      <c r="A214" s="101" t="s">
        <v>43</v>
      </c>
      <c r="B214" s="102" t="s">
        <v>56</v>
      </c>
      <c r="C214" s="103" t="s">
        <v>13</v>
      </c>
      <c r="D214" s="102">
        <f>SUM(D215:D216)</f>
        <v>513</v>
      </c>
      <c r="E214" s="96"/>
      <c r="F214" s="104">
        <f>SUM(F215:F216)</f>
        <v>102600</v>
      </c>
      <c r="G214" s="96"/>
      <c r="H214" s="96"/>
      <c r="I214" s="100"/>
    </row>
    <row r="215" spans="1:9">
      <c r="A215" s="95"/>
      <c r="B215" s="105" t="s">
        <v>192</v>
      </c>
      <c r="C215" s="106" t="s">
        <v>13</v>
      </c>
      <c r="D215" s="107">
        <v>192</v>
      </c>
      <c r="E215" s="107">
        <v>200</v>
      </c>
      <c r="F215" s="108">
        <f>D215*E215</f>
        <v>38400</v>
      </c>
      <c r="G215" s="96"/>
      <c r="H215" s="96"/>
      <c r="I215" s="100"/>
    </row>
    <row r="216" spans="1:9">
      <c r="A216" s="95"/>
      <c r="B216" s="105" t="s">
        <v>193</v>
      </c>
      <c r="C216" s="106" t="s">
        <v>13</v>
      </c>
      <c r="D216" s="107">
        <v>321</v>
      </c>
      <c r="E216" s="107">
        <v>200</v>
      </c>
      <c r="F216" s="108">
        <f>D216*E216</f>
        <v>64200</v>
      </c>
      <c r="G216" s="96"/>
      <c r="H216" s="96"/>
      <c r="I216" s="100"/>
    </row>
    <row r="217" spans="1:9">
      <c r="A217" s="101" t="s">
        <v>55</v>
      </c>
      <c r="B217" s="102" t="s">
        <v>194</v>
      </c>
      <c r="C217" s="103" t="s">
        <v>38</v>
      </c>
      <c r="D217" s="102"/>
      <c r="E217" s="102"/>
      <c r="F217" s="104">
        <f>SUM(F218:F219)</f>
        <v>38150</v>
      </c>
      <c r="G217" s="96"/>
      <c r="H217" s="96"/>
      <c r="I217" s="100"/>
    </row>
    <row r="218" spans="1:9">
      <c r="A218" s="101"/>
      <c r="B218" s="105" t="s">
        <v>195</v>
      </c>
      <c r="C218" s="106" t="s">
        <v>38</v>
      </c>
      <c r="D218" s="107">
        <v>1</v>
      </c>
      <c r="E218" s="107">
        <v>20000</v>
      </c>
      <c r="F218" s="108">
        <f>D218*E218</f>
        <v>20000</v>
      </c>
      <c r="G218" s="96"/>
      <c r="H218" s="96"/>
      <c r="I218" s="100"/>
    </row>
    <row r="219" spans="1:9">
      <c r="A219" s="96"/>
      <c r="B219" s="105" t="s">
        <v>196</v>
      </c>
      <c r="C219" s="106" t="s">
        <v>197</v>
      </c>
      <c r="D219" s="107">
        <v>605</v>
      </c>
      <c r="E219" s="107">
        <v>30</v>
      </c>
      <c r="F219" s="108">
        <f>D219*E219</f>
        <v>18150</v>
      </c>
      <c r="G219" s="96"/>
      <c r="H219" s="96"/>
      <c r="I219" s="100"/>
    </row>
    <row r="220" spans="1:9">
      <c r="A220" s="122" t="s">
        <v>198</v>
      </c>
      <c r="B220" s="123"/>
      <c r="C220" s="110"/>
      <c r="D220" s="111"/>
      <c r="E220" s="111"/>
      <c r="F220" s="112">
        <f>F221+F224</f>
        <v>240250</v>
      </c>
      <c r="G220" s="96"/>
      <c r="H220" s="96"/>
    </row>
    <row r="221" spans="1:9">
      <c r="A221" s="49" t="s">
        <v>8</v>
      </c>
      <c r="B221" s="50" t="s">
        <v>9</v>
      </c>
      <c r="C221" s="51"/>
      <c r="D221" s="50"/>
      <c r="E221" s="50"/>
      <c r="F221" s="52">
        <f>SUM(F222:F223)</f>
        <v>199050</v>
      </c>
    </row>
    <row r="222" spans="1:9">
      <c r="A222" s="87" t="s">
        <v>11</v>
      </c>
      <c r="B222" s="10" t="s">
        <v>12</v>
      </c>
      <c r="C222" s="11" t="s">
        <v>13</v>
      </c>
      <c r="D222" s="10">
        <v>827</v>
      </c>
      <c r="E222" s="10">
        <v>150</v>
      </c>
      <c r="F222" s="44">
        <f>D222*E222</f>
        <v>124050</v>
      </c>
    </row>
    <row r="223" spans="1:9">
      <c r="A223" s="84" t="s">
        <v>26</v>
      </c>
      <c r="B223" s="10" t="s">
        <v>199</v>
      </c>
      <c r="C223" s="11" t="s">
        <v>38</v>
      </c>
      <c r="D223" s="10">
        <v>1</v>
      </c>
      <c r="E223" s="10">
        <v>75000</v>
      </c>
      <c r="F223" s="44">
        <f>E223*D223</f>
        <v>75000</v>
      </c>
    </row>
    <row r="224" spans="1:9">
      <c r="A224" s="49" t="s">
        <v>40</v>
      </c>
      <c r="B224" s="50" t="s">
        <v>41</v>
      </c>
      <c r="C224" s="51"/>
      <c r="D224" s="50"/>
      <c r="E224" s="50"/>
      <c r="F224" s="52">
        <f>SUM(F225:F226)</f>
        <v>41200</v>
      </c>
    </row>
    <row r="225" spans="1:11">
      <c r="A225" s="95" t="s">
        <v>43</v>
      </c>
      <c r="B225" s="96" t="s">
        <v>56</v>
      </c>
      <c r="C225" s="97" t="s">
        <v>13</v>
      </c>
      <c r="D225" s="96">
        <v>56</v>
      </c>
      <c r="E225" s="96">
        <v>200</v>
      </c>
      <c r="F225" s="44">
        <f>E225*D225</f>
        <v>11200</v>
      </c>
    </row>
    <row r="226" spans="1:11">
      <c r="A226" s="95" t="s">
        <v>55</v>
      </c>
      <c r="B226" s="96" t="s">
        <v>200</v>
      </c>
      <c r="C226" s="97" t="s">
        <v>112</v>
      </c>
      <c r="D226" s="96">
        <v>1</v>
      </c>
      <c r="E226" s="96">
        <v>30000</v>
      </c>
      <c r="F226" s="44">
        <f>E226*D226</f>
        <v>30000</v>
      </c>
    </row>
    <row r="227" spans="1:11">
      <c r="A227" s="116" t="s">
        <v>201</v>
      </c>
      <c r="B227" s="117"/>
      <c r="C227" s="88"/>
      <c r="D227" s="89"/>
      <c r="E227" s="89"/>
      <c r="F227" s="90">
        <f>F228+F231</f>
        <v>383600</v>
      </c>
    </row>
    <row r="228" spans="1:11">
      <c r="A228" s="49" t="s">
        <v>8</v>
      </c>
      <c r="B228" s="50" t="s">
        <v>9</v>
      </c>
      <c r="C228" s="51"/>
      <c r="D228" s="50"/>
      <c r="E228" s="50"/>
      <c r="F228" s="52">
        <f>SUM(F229:F230)</f>
        <v>372600</v>
      </c>
    </row>
    <row r="229" spans="1:11">
      <c r="A229" s="27" t="s">
        <v>11</v>
      </c>
      <c r="B229" s="10" t="s">
        <v>12</v>
      </c>
      <c r="C229" s="11" t="s">
        <v>13</v>
      </c>
      <c r="D229" s="10">
        <v>1684</v>
      </c>
      <c r="E229" s="10">
        <v>150</v>
      </c>
      <c r="F229" s="91">
        <f>E229*D229</f>
        <v>252600</v>
      </c>
    </row>
    <row r="230" spans="1:11">
      <c r="A230" s="84" t="s">
        <v>26</v>
      </c>
      <c r="B230" s="10" t="s">
        <v>202</v>
      </c>
      <c r="C230" s="11" t="s">
        <v>38</v>
      </c>
      <c r="D230" s="10">
        <v>1</v>
      </c>
      <c r="E230" s="10">
        <v>120000</v>
      </c>
      <c r="F230" s="44">
        <f>E230*D230</f>
        <v>120000</v>
      </c>
    </row>
    <row r="231" spans="1:11">
      <c r="A231" s="49" t="s">
        <v>40</v>
      </c>
      <c r="B231" s="50" t="s">
        <v>41</v>
      </c>
      <c r="C231" s="51"/>
      <c r="D231" s="50"/>
      <c r="E231" s="50"/>
      <c r="F231" s="52">
        <f>F232+F233</f>
        <v>11000</v>
      </c>
    </row>
    <row r="232" spans="1:11">
      <c r="A232" s="27" t="s">
        <v>43</v>
      </c>
      <c r="B232" s="10" t="s">
        <v>100</v>
      </c>
      <c r="C232" s="11" t="s">
        <v>13</v>
      </c>
      <c r="D232" s="10">
        <v>45</v>
      </c>
      <c r="E232" s="10">
        <v>200</v>
      </c>
      <c r="F232" s="91">
        <f>E232*D232</f>
        <v>9000</v>
      </c>
    </row>
    <row r="233" spans="1:11">
      <c r="A233" s="84" t="s">
        <v>55</v>
      </c>
      <c r="B233" s="10" t="s">
        <v>203</v>
      </c>
      <c r="C233" s="11" t="s">
        <v>38</v>
      </c>
      <c r="D233" s="10">
        <v>1</v>
      </c>
      <c r="E233" s="10">
        <v>2000</v>
      </c>
      <c r="F233" s="44">
        <f>E233*D233</f>
        <v>2000</v>
      </c>
    </row>
    <row r="234" spans="1:11">
      <c r="A234" s="118" t="s">
        <v>204</v>
      </c>
      <c r="B234" s="119"/>
      <c r="C234" s="92"/>
      <c r="D234" s="93"/>
      <c r="E234" s="93"/>
      <c r="F234" s="94">
        <f>F235+F239</f>
        <v>359200</v>
      </c>
    </row>
    <row r="235" spans="1:11">
      <c r="A235" s="49" t="s">
        <v>8</v>
      </c>
      <c r="B235" s="50" t="s">
        <v>9</v>
      </c>
      <c r="C235" s="51"/>
      <c r="D235" s="50"/>
      <c r="E235" s="50"/>
      <c r="F235" s="52">
        <f>SUM(F236:F238)</f>
        <v>359200</v>
      </c>
    </row>
    <row r="236" spans="1:11">
      <c r="A236" s="84" t="s">
        <v>11</v>
      </c>
      <c r="B236" s="10" t="s">
        <v>12</v>
      </c>
      <c r="C236" s="11" t="s">
        <v>13</v>
      </c>
      <c r="D236" s="10">
        <v>1428</v>
      </c>
      <c r="E236" s="10">
        <v>150</v>
      </c>
      <c r="F236" s="44">
        <f>E236*D236</f>
        <v>214200</v>
      </c>
      <c r="I236" s="25"/>
      <c r="J236" s="16"/>
      <c r="K236" s="16"/>
    </row>
    <row r="237" spans="1:11">
      <c r="A237" s="84" t="s">
        <v>26</v>
      </c>
      <c r="B237" s="10" t="s">
        <v>202</v>
      </c>
      <c r="C237" s="11" t="s">
        <v>38</v>
      </c>
      <c r="D237" s="10">
        <v>1</v>
      </c>
      <c r="E237" s="10">
        <v>120000</v>
      </c>
      <c r="F237" s="44">
        <f>E237*D237</f>
        <v>120000</v>
      </c>
    </row>
    <row r="238" spans="1:11">
      <c r="A238" s="84" t="s">
        <v>36</v>
      </c>
      <c r="B238" s="10" t="s">
        <v>205</v>
      </c>
      <c r="C238" s="11" t="s">
        <v>38</v>
      </c>
      <c r="D238" s="10">
        <v>1</v>
      </c>
      <c r="E238" s="10">
        <v>25000</v>
      </c>
      <c r="F238" s="44">
        <f>E238*D238</f>
        <v>25000</v>
      </c>
    </row>
    <row r="239" spans="1:11">
      <c r="A239" s="49" t="s">
        <v>40</v>
      </c>
      <c r="B239" s="50" t="s">
        <v>41</v>
      </c>
      <c r="C239" s="51"/>
      <c r="D239" s="50"/>
      <c r="E239" s="50"/>
      <c r="F239" s="52">
        <f>SUM(F240:F240)</f>
        <v>0</v>
      </c>
    </row>
    <row r="240" spans="1:11">
      <c r="A240" s="55"/>
      <c r="B240" s="12" t="s">
        <v>97</v>
      </c>
      <c r="F240" s="44"/>
    </row>
    <row r="241" spans="1:9">
      <c r="A241" s="116" t="s">
        <v>206</v>
      </c>
      <c r="B241" s="117"/>
      <c r="C241" s="88"/>
      <c r="D241" s="89"/>
      <c r="E241" s="89"/>
      <c r="F241" s="90">
        <f>F242+F245</f>
        <v>215850</v>
      </c>
    </row>
    <row r="242" spans="1:9">
      <c r="A242" s="49" t="s">
        <v>8</v>
      </c>
      <c r="B242" s="50" t="s">
        <v>9</v>
      </c>
      <c r="C242" s="51"/>
      <c r="D242" s="50"/>
      <c r="E242" s="50"/>
      <c r="F242" s="52">
        <f>SUM(F243:F244)</f>
        <v>215850</v>
      </c>
    </row>
    <row r="243" spans="1:9">
      <c r="A243" s="87" t="s">
        <v>11</v>
      </c>
      <c r="B243" s="10" t="s">
        <v>12</v>
      </c>
      <c r="C243" s="11" t="s">
        <v>13</v>
      </c>
      <c r="D243" s="10">
        <v>939</v>
      </c>
      <c r="E243" s="10">
        <v>150</v>
      </c>
      <c r="F243" s="44">
        <f>D243*E243</f>
        <v>140850</v>
      </c>
    </row>
    <row r="244" spans="1:9">
      <c r="A244" s="84" t="s">
        <v>26</v>
      </c>
      <c r="B244" s="10" t="s">
        <v>207</v>
      </c>
      <c r="C244" s="11" t="s">
        <v>38</v>
      </c>
      <c r="D244" s="10">
        <v>1</v>
      </c>
      <c r="E244" s="10">
        <v>75000</v>
      </c>
      <c r="F244" s="44">
        <f>E244*D244</f>
        <v>75000</v>
      </c>
    </row>
    <row r="245" spans="1:9">
      <c r="A245" s="49" t="s">
        <v>40</v>
      </c>
      <c r="B245" s="50" t="s">
        <v>41</v>
      </c>
      <c r="C245" s="51"/>
      <c r="D245" s="50"/>
      <c r="E245" s="50"/>
      <c r="F245" s="52">
        <f>SUM(F246:F246)</f>
        <v>0</v>
      </c>
    </row>
    <row r="246" spans="1:9">
      <c r="A246" s="55"/>
      <c r="B246" s="12" t="s">
        <v>97</v>
      </c>
      <c r="F246" s="44"/>
    </row>
    <row r="247" spans="1:9">
      <c r="A247" s="116" t="s">
        <v>208</v>
      </c>
      <c r="B247" s="117"/>
      <c r="C247" s="88"/>
      <c r="D247" s="89"/>
      <c r="E247" s="89"/>
      <c r="F247" s="90">
        <f>F248+F255</f>
        <v>421400</v>
      </c>
      <c r="I247" s="16"/>
    </row>
    <row r="248" spans="1:9">
      <c r="A248" s="49" t="s">
        <v>8</v>
      </c>
      <c r="B248" s="50" t="s">
        <v>9</v>
      </c>
      <c r="C248" s="51"/>
      <c r="D248" s="50"/>
      <c r="E248" s="50"/>
      <c r="F248" s="52">
        <f>F249+F250</f>
        <v>222000</v>
      </c>
      <c r="G248" s="56"/>
    </row>
    <row r="249" spans="1:9">
      <c r="A249" s="26" t="s">
        <v>11</v>
      </c>
      <c r="B249" s="16" t="s">
        <v>27</v>
      </c>
      <c r="C249" s="19" t="s">
        <v>13</v>
      </c>
      <c r="D249" s="16">
        <v>880</v>
      </c>
      <c r="E249" s="16">
        <v>150</v>
      </c>
      <c r="F249" s="54">
        <f>E249*D249</f>
        <v>132000</v>
      </c>
      <c r="G249" s="56"/>
    </row>
    <row r="250" spans="1:9">
      <c r="A250" s="26" t="s">
        <v>26</v>
      </c>
      <c r="B250" s="16" t="s">
        <v>209</v>
      </c>
      <c r="C250" s="74"/>
      <c r="D250" s="56"/>
      <c r="E250" s="56"/>
      <c r="F250" s="54">
        <f>SUM(F251:F254)</f>
        <v>90000</v>
      </c>
      <c r="G250" s="56"/>
    </row>
    <row r="251" spans="1:9">
      <c r="A251" s="27"/>
      <c r="B251" s="28" t="s">
        <v>210</v>
      </c>
      <c r="C251" s="29" t="s">
        <v>112</v>
      </c>
      <c r="D251" s="30">
        <v>1</v>
      </c>
      <c r="E251" s="30">
        <v>25000</v>
      </c>
      <c r="F251" s="31">
        <f>E251*D251</f>
        <v>25000</v>
      </c>
      <c r="G251" s="56"/>
    </row>
    <row r="252" spans="1:9">
      <c r="A252" s="27"/>
      <c r="B252" s="28" t="s">
        <v>211</v>
      </c>
      <c r="C252" s="29" t="s">
        <v>38</v>
      </c>
      <c r="D252" s="30">
        <v>1</v>
      </c>
      <c r="E252" s="30">
        <v>20000</v>
      </c>
      <c r="F252" s="31">
        <f t="shared" ref="F252:F254" si="9">E252*D252</f>
        <v>20000</v>
      </c>
      <c r="G252" s="56"/>
    </row>
    <row r="253" spans="1:9">
      <c r="A253" s="27"/>
      <c r="B253" s="28" t="s">
        <v>212</v>
      </c>
      <c r="C253" s="29" t="s">
        <v>112</v>
      </c>
      <c r="D253" s="30">
        <v>1</v>
      </c>
      <c r="E253" s="30">
        <v>30000</v>
      </c>
      <c r="F253" s="31">
        <f t="shared" si="9"/>
        <v>30000</v>
      </c>
      <c r="G253" s="56"/>
    </row>
    <row r="254" spans="1:9">
      <c r="A254" s="27"/>
      <c r="B254" s="28" t="s">
        <v>213</v>
      </c>
      <c r="C254" s="29" t="s">
        <v>112</v>
      </c>
      <c r="D254" s="30">
        <v>1</v>
      </c>
      <c r="E254" s="30">
        <v>15000</v>
      </c>
      <c r="F254" s="31">
        <f t="shared" si="9"/>
        <v>15000</v>
      </c>
      <c r="G254" s="56"/>
    </row>
    <row r="255" spans="1:9">
      <c r="A255" s="49" t="s">
        <v>40</v>
      </c>
      <c r="B255" s="50" t="s">
        <v>41</v>
      </c>
      <c r="C255" s="51"/>
      <c r="D255" s="50"/>
      <c r="E255" s="50"/>
      <c r="F255" s="1">
        <f>F256+F257+F258</f>
        <v>199400</v>
      </c>
      <c r="G255" s="56"/>
    </row>
    <row r="256" spans="1:9">
      <c r="A256" s="26" t="s">
        <v>43</v>
      </c>
      <c r="B256" s="16" t="s">
        <v>100</v>
      </c>
      <c r="C256" s="19" t="s">
        <v>13</v>
      </c>
      <c r="D256" s="16">
        <v>135</v>
      </c>
      <c r="E256" s="16">
        <v>200</v>
      </c>
      <c r="F256" s="54">
        <f>E256*D256</f>
        <v>27000</v>
      </c>
      <c r="G256" s="56"/>
    </row>
    <row r="257" spans="1:7">
      <c r="A257" s="26" t="s">
        <v>55</v>
      </c>
      <c r="B257" s="16" t="s">
        <v>56</v>
      </c>
      <c r="C257" s="19" t="s">
        <v>13</v>
      </c>
      <c r="D257" s="16">
        <v>362</v>
      </c>
      <c r="E257" s="16">
        <v>200</v>
      </c>
      <c r="F257" s="54">
        <f>E257*D257</f>
        <v>72400</v>
      </c>
      <c r="G257" s="56"/>
    </row>
    <row r="258" spans="1:7">
      <c r="A258" s="26" t="s">
        <v>64</v>
      </c>
      <c r="B258" s="16" t="s">
        <v>214</v>
      </c>
      <c r="C258" s="19"/>
      <c r="D258" s="16"/>
      <c r="E258" s="16"/>
      <c r="F258" s="54">
        <f>SUM(F259:F264)</f>
        <v>100000</v>
      </c>
      <c r="G258" s="56"/>
    </row>
    <row r="259" spans="1:7">
      <c r="A259" s="26"/>
      <c r="B259" s="28" t="s">
        <v>215</v>
      </c>
      <c r="C259" s="29" t="s">
        <v>112</v>
      </c>
      <c r="D259" s="30">
        <v>1</v>
      </c>
      <c r="E259" s="30">
        <v>30000</v>
      </c>
      <c r="F259" s="31">
        <f>D259*E259</f>
        <v>30000</v>
      </c>
      <c r="G259" s="56"/>
    </row>
    <row r="260" spans="1:7">
      <c r="A260" s="27"/>
      <c r="B260" s="105" t="s">
        <v>216</v>
      </c>
      <c r="C260" s="29" t="s">
        <v>112</v>
      </c>
      <c r="D260" s="30">
        <v>1</v>
      </c>
      <c r="E260" s="30">
        <v>15000</v>
      </c>
      <c r="F260" s="31">
        <f>E260*D260</f>
        <v>15000</v>
      </c>
      <c r="G260" s="56"/>
    </row>
    <row r="261" spans="1:7">
      <c r="A261" s="27"/>
      <c r="B261" s="105" t="s">
        <v>217</v>
      </c>
      <c r="C261" s="29" t="s">
        <v>112</v>
      </c>
      <c r="D261" s="30">
        <v>1</v>
      </c>
      <c r="E261" s="30">
        <v>5000</v>
      </c>
      <c r="F261" s="31">
        <f>E261*D261</f>
        <v>5000</v>
      </c>
      <c r="G261" s="56"/>
    </row>
    <row r="262" spans="1:7">
      <c r="A262" s="27"/>
      <c r="B262" s="105" t="s">
        <v>218</v>
      </c>
      <c r="C262" s="29" t="s">
        <v>112</v>
      </c>
      <c r="D262" s="30">
        <v>1</v>
      </c>
      <c r="E262" s="30">
        <v>10000</v>
      </c>
      <c r="F262" s="31">
        <f t="shared" ref="F262:F264" si="10">E262*D262</f>
        <v>10000</v>
      </c>
      <c r="G262" s="56"/>
    </row>
    <row r="263" spans="1:7">
      <c r="A263" s="27"/>
      <c r="B263" s="105" t="s">
        <v>196</v>
      </c>
      <c r="C263" s="29" t="s">
        <v>112</v>
      </c>
      <c r="D263" s="30">
        <v>2</v>
      </c>
      <c r="E263" s="30">
        <v>10000</v>
      </c>
      <c r="F263" s="31">
        <f t="shared" si="10"/>
        <v>20000</v>
      </c>
      <c r="G263" s="56"/>
    </row>
    <row r="264" spans="1:7">
      <c r="A264" s="67"/>
      <c r="B264" s="109" t="s">
        <v>219</v>
      </c>
      <c r="C264" s="68" t="s">
        <v>112</v>
      </c>
      <c r="D264" s="69">
        <v>1</v>
      </c>
      <c r="E264" s="69">
        <v>20000</v>
      </c>
      <c r="F264" s="115">
        <f t="shared" si="10"/>
        <v>20000</v>
      </c>
      <c r="G264" s="56"/>
    </row>
  </sheetData>
  <mergeCells count="19">
    <mergeCell ref="A124:B124"/>
    <mergeCell ref="A2:F2"/>
    <mergeCell ref="A4:B4"/>
    <mergeCell ref="I5:J5"/>
    <mergeCell ref="A75:B75"/>
    <mergeCell ref="A80:B80"/>
    <mergeCell ref="A85:B85"/>
    <mergeCell ref="A94:B94"/>
    <mergeCell ref="A108:B108"/>
    <mergeCell ref="A227:B227"/>
    <mergeCell ref="A234:B234"/>
    <mergeCell ref="A241:B241"/>
    <mergeCell ref="A247:B247"/>
    <mergeCell ref="A179:B179"/>
    <mergeCell ref="A191:B191"/>
    <mergeCell ref="A196:B196"/>
    <mergeCell ref="A202:B202"/>
    <mergeCell ref="A207:B207"/>
    <mergeCell ref="A220:B22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 Šihhaleva</dc:creator>
  <cp:keywords/>
  <dc:description/>
  <cp:lastModifiedBy/>
  <cp:revision/>
  <dcterms:created xsi:type="dcterms:W3CDTF">2023-05-31T07:36:04Z</dcterms:created>
  <dcterms:modified xsi:type="dcterms:W3CDTF">2024-04-30T09:00:16Z</dcterms:modified>
  <cp:category/>
  <cp:contentStatus/>
</cp:coreProperties>
</file>